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交接\3提撥專案經費補助配合款\帳務控管\"/>
    </mc:Choice>
  </mc:AlternateContent>
  <bookViews>
    <workbookView xWindow="0" yWindow="0" windowWidth="28800" windowHeight="10740"/>
  </bookViews>
  <sheets>
    <sheet name="近6年配合款補助金額統計表" sheetId="14" r:id="rId1"/>
    <sheet name="104學年度申請補助配合款計畫" sheetId="13" state="hidden" r:id="rId2"/>
    <sheet name="107學年度補助配合款計畫 " sheetId="18" r:id="rId3"/>
    <sheet name="106學年度補助配合款計畫 " sheetId="17" r:id="rId4"/>
    <sheet name="105學年度補助配合款計畫" sheetId="16" r:id="rId5"/>
    <sheet name="104學年度補助配合款計畫" sheetId="15" r:id="rId6"/>
    <sheet name="103學年度補助配合款計畫" sheetId="12" r:id="rId7"/>
    <sheet name="102學年度補助配合款計畫" sheetId="9" r:id="rId8"/>
    <sheet name="101學年度補助配合款計畫" sheetId="10" r:id="rId9"/>
  </sheets>
  <definedNames>
    <definedName name="_xlnm._FilterDatabase" localSheetId="8" hidden="1">'101學年度補助配合款計畫'!$A$2:$H$33</definedName>
    <definedName name="_xlnm._FilterDatabase" localSheetId="7" hidden="1">'102學年度補助配合款計畫'!$A$2:$H$35</definedName>
    <definedName name="_xlnm._FilterDatabase" localSheetId="6" hidden="1">'103學年度補助配合款計畫'!$A$2:$I$39</definedName>
    <definedName name="_xlnm._FilterDatabase" localSheetId="5" hidden="1">'104學年度補助配合款計畫'!$A$2:$M$39</definedName>
    <definedName name="_xlnm._FilterDatabase" localSheetId="4" hidden="1">'105學年度補助配合款計畫'!$A$2:$M$42</definedName>
    <definedName name="_xlnm._FilterDatabase" localSheetId="3" hidden="1">'106學年度補助配合款計畫 '!$A$2:$L$38</definedName>
    <definedName name="_xlnm._FilterDatabase" localSheetId="2" hidden="1">'107學年度補助配合款計畫 '!$A$2:$L$39</definedName>
  </definedNames>
  <calcPr calcId="152511"/>
</workbook>
</file>

<file path=xl/calcChain.xml><?xml version="1.0" encoding="utf-8"?>
<calcChain xmlns="http://schemas.openxmlformats.org/spreadsheetml/2006/main">
  <c r="K6" i="18" l="1"/>
  <c r="H39" i="18"/>
  <c r="G39" i="18"/>
  <c r="K6" i="17" l="1"/>
  <c r="H38" i="17"/>
  <c r="G38" i="17"/>
  <c r="AA40" i="16" l="1"/>
  <c r="AB40" i="16"/>
  <c r="I42" i="16"/>
  <c r="H42" i="16"/>
  <c r="L6" i="16"/>
  <c r="L18" i="16"/>
  <c r="M17" i="16"/>
  <c r="M5" i="16"/>
  <c r="M4" i="16"/>
  <c r="M3" i="16"/>
  <c r="M15" i="16"/>
  <c r="M16" i="16"/>
  <c r="M6" i="16"/>
  <c r="L5" i="15"/>
  <c r="M5" i="15"/>
  <c r="L4" i="15"/>
  <c r="M4" i="15"/>
  <c r="L3" i="15"/>
  <c r="M3" i="15"/>
  <c r="I39" i="15"/>
  <c r="H39" i="15"/>
  <c r="M18" i="16"/>
  <c r="M6" i="15"/>
  <c r="L18" i="15"/>
  <c r="H21" i="13"/>
  <c r="G21" i="13"/>
  <c r="M17" i="15"/>
  <c r="M16" i="15"/>
  <c r="M15" i="15"/>
  <c r="K14" i="10"/>
  <c r="K13" i="10"/>
  <c r="K12" i="10"/>
  <c r="L6" i="10"/>
  <c r="K5" i="10"/>
  <c r="L5" i="10"/>
  <c r="K4" i="10"/>
  <c r="L4" i="10"/>
  <c r="K3" i="10"/>
  <c r="L3" i="10"/>
  <c r="K15" i="10"/>
  <c r="L15" i="10"/>
  <c r="M18" i="15"/>
  <c r="K12" i="9"/>
  <c r="K11" i="9"/>
  <c r="K10" i="9"/>
  <c r="K13" i="9"/>
  <c r="L10" i="9"/>
  <c r="K5" i="9"/>
  <c r="K4" i="9"/>
  <c r="K3" i="9"/>
  <c r="L11" i="9"/>
  <c r="L12" i="9"/>
  <c r="L12" i="10"/>
  <c r="L5" i="9"/>
  <c r="K6" i="9"/>
  <c r="L4" i="9"/>
  <c r="L13" i="10"/>
  <c r="L14" i="10"/>
  <c r="L13" i="9"/>
  <c r="L6" i="9"/>
  <c r="L3" i="9"/>
  <c r="L11" i="12"/>
  <c r="M11" i="12"/>
  <c r="L12" i="12"/>
  <c r="M12" i="12"/>
  <c r="L10" i="12"/>
  <c r="L5" i="12"/>
  <c r="M5" i="12"/>
  <c r="L4" i="12"/>
  <c r="M4" i="12"/>
  <c r="L3" i="12"/>
  <c r="M3" i="12"/>
  <c r="L13" i="12"/>
  <c r="M13" i="12"/>
  <c r="M10" i="12"/>
  <c r="L6" i="12"/>
  <c r="M6" i="12"/>
  <c r="I38" i="12"/>
  <c r="H38" i="12"/>
  <c r="H32" i="10"/>
  <c r="H34" i="9"/>
</calcChain>
</file>

<file path=xl/sharedStrings.xml><?xml version="1.0" encoding="utf-8"?>
<sst xmlns="http://schemas.openxmlformats.org/spreadsheetml/2006/main" count="1383" uniqueCount="681">
  <si>
    <t>人事室</t>
    <phoneticPr fontId="2" type="noConversion"/>
  </si>
  <si>
    <t>范聖興</t>
    <phoneticPr fontId="2" type="noConversion"/>
  </si>
  <si>
    <t>教育部推動教師多元升等制度試辦學校計畫</t>
    <phoneticPr fontId="2" type="noConversion"/>
  </si>
  <si>
    <t>學生事務處學諮中心</t>
    <phoneticPr fontId="2" type="noConversion"/>
  </si>
  <si>
    <t>工設系</t>
    <phoneticPr fontId="2" type="noConversion"/>
  </si>
  <si>
    <t>柯耀宗</t>
    <phoneticPr fontId="2" type="noConversion"/>
  </si>
  <si>
    <t>「高齡化社會與產業」跨科際人才培育課程示範計畫</t>
    <phoneticPr fontId="2" type="noConversion"/>
  </si>
  <si>
    <t>社會系</t>
    <phoneticPr fontId="2" type="noConversion"/>
  </si>
  <si>
    <t>蔡瑞明</t>
    <phoneticPr fontId="2" type="noConversion"/>
  </si>
  <si>
    <t>湯銘哲</t>
    <phoneticPr fontId="2" type="noConversion"/>
  </si>
  <si>
    <t>教育部補助智慧電子整合性人才培育計畫--102年度智慧電子產業個案撰寫計畫-美律實業的轉型與變革</t>
    <phoneticPr fontId="2" type="noConversion"/>
  </si>
  <si>
    <t>企管系</t>
    <phoneticPr fontId="2" type="noConversion"/>
  </si>
  <si>
    <t>研發處</t>
    <phoneticPr fontId="2" type="noConversion"/>
  </si>
  <si>
    <t>金必煌</t>
    <phoneticPr fontId="2" type="noConversion"/>
  </si>
  <si>
    <t>國際處</t>
    <phoneticPr fontId="2" type="noConversion"/>
  </si>
  <si>
    <t>高少凡</t>
    <phoneticPr fontId="2" type="noConversion"/>
  </si>
  <si>
    <t>102年度教育部「學海飛颺」計畫</t>
    <phoneticPr fontId="2" type="noConversion"/>
  </si>
  <si>
    <t>趙星光</t>
    <phoneticPr fontId="2" type="noConversion"/>
  </si>
  <si>
    <t>師資培育中心</t>
    <phoneticPr fontId="2" type="noConversion"/>
  </si>
  <si>
    <t>學生事務處課外組</t>
    <phoneticPr fontId="2" type="noConversion"/>
  </si>
  <si>
    <t>陳世佳</t>
    <phoneticPr fontId="2" type="noConversion"/>
  </si>
  <si>
    <t>計畫名稱</t>
    <phoneticPr fontId="2" type="noConversion"/>
  </si>
  <si>
    <t>申請單位</t>
    <phoneticPr fontId="2" type="noConversion"/>
  </si>
  <si>
    <t>環工系</t>
    <phoneticPr fontId="2" type="noConversion"/>
  </si>
  <si>
    <t>宋孟浩</t>
    <phoneticPr fontId="2" type="noConversion"/>
  </si>
  <si>
    <t>102年度教育部「學海築夢」計畫</t>
    <phoneticPr fontId="2" type="noConversion"/>
  </si>
  <si>
    <r>
      <t>102</t>
    </r>
    <r>
      <rPr>
        <sz val="12"/>
        <color indexed="8"/>
        <rFont val="新細明體"/>
        <family val="1"/>
        <charset val="136"/>
      </rPr>
      <t>年度「轉譯醫學及農學人才培育先導型計畫」</t>
    </r>
    <phoneticPr fontId="2" type="noConversion"/>
  </si>
  <si>
    <r>
      <rPr>
        <sz val="12"/>
        <color indexed="8"/>
        <rFont val="新細明體"/>
        <family val="1"/>
        <charset val="136"/>
      </rPr>
      <t>畜產系</t>
    </r>
    <phoneticPr fontId="2" type="noConversion"/>
  </si>
  <si>
    <r>
      <rPr>
        <sz val="12"/>
        <color indexed="8"/>
        <rFont val="新細明體"/>
        <family val="1"/>
        <charset val="136"/>
      </rPr>
      <t>歐柏榮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</si>
  <si>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年度行政院環境保護署「補助應回收廢棄物回收處理創新及研究發展計畫」</t>
    </r>
    <phoneticPr fontId="2" type="noConversion"/>
  </si>
  <si>
    <r>
      <rPr>
        <sz val="12"/>
        <color indexed="8"/>
        <rFont val="新細明體"/>
        <family val="1"/>
        <charset val="136"/>
      </rPr>
      <t>會計系</t>
    </r>
  </si>
  <si>
    <r>
      <rPr>
        <sz val="12"/>
        <color indexed="8"/>
        <rFont val="新細明體"/>
        <family val="1"/>
        <charset val="136"/>
      </rPr>
      <t>許恩得</t>
    </r>
  </si>
  <si>
    <r>
      <rPr>
        <sz val="12"/>
        <color indexed="8"/>
        <rFont val="細明體"/>
        <family val="3"/>
        <charset val="136"/>
      </rPr>
      <t>教育部網路通訊人才培育先導型計畫－</t>
    </r>
    <r>
      <rPr>
        <sz val="12"/>
        <color indexed="8"/>
        <rFont val="Times New Roman"/>
        <family val="1"/>
      </rPr>
      <t>102</t>
    </r>
    <r>
      <rPr>
        <sz val="12"/>
        <color indexed="8"/>
        <rFont val="細明體"/>
        <family val="3"/>
        <charset val="136"/>
      </rPr>
      <t>年度課程發展計畫</t>
    </r>
    <phoneticPr fontId="2" type="noConversion"/>
  </si>
  <si>
    <r>
      <rPr>
        <sz val="12"/>
        <color indexed="8"/>
        <rFont val="新細明體"/>
        <family val="1"/>
        <charset val="136"/>
      </rPr>
      <t>資工系</t>
    </r>
  </si>
  <si>
    <r>
      <rPr>
        <sz val="12"/>
        <color indexed="8"/>
        <rFont val="新細明體"/>
        <family val="1"/>
        <charset val="136"/>
      </rPr>
      <t>楊朝棟</t>
    </r>
  </si>
  <si>
    <r>
      <rPr>
        <sz val="12"/>
        <color indexed="8"/>
        <rFont val="細明體"/>
        <family val="3"/>
        <charset val="136"/>
      </rPr>
      <t>國科會三年期整合型計畫「綠色旅遊棲地：永續、友善、與健康旅遊環境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新細明體"/>
        <family val="1"/>
        <charset val="136"/>
      </rPr>
      <t>綠色旅遊棲地：永續、友善、與健康旅遊環境</t>
    </r>
    <r>
      <rPr>
        <sz val="12"/>
        <color indexed="8"/>
        <rFont val="Times New Roman"/>
        <family val="1"/>
      </rPr>
      <t>(3/3)</t>
    </r>
    <r>
      <rPr>
        <sz val="12"/>
        <color indexed="8"/>
        <rFont val="新細明體"/>
        <family val="1"/>
        <charset val="136"/>
      </rPr>
      <t>」</t>
    </r>
    <phoneticPr fontId="2" type="noConversion"/>
  </si>
  <si>
    <r>
      <rPr>
        <sz val="12"/>
        <color indexed="8"/>
        <rFont val="新細明體"/>
        <family val="1"/>
        <charset val="136"/>
      </rPr>
      <t>景觀系</t>
    </r>
    <phoneticPr fontId="2" type="noConversion"/>
  </si>
  <si>
    <r>
      <rPr>
        <sz val="12"/>
        <color indexed="8"/>
        <rFont val="新細明體"/>
        <family val="1"/>
        <charset val="136"/>
      </rPr>
      <t>侯景雄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</si>
  <si>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年度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細明體"/>
        <family val="3"/>
        <charset val="136"/>
      </rPr>
      <t>國科會中台灣銀色健康照護及療癒社區發展之研究－中台灣銀色健康照護及療
癒社區發展之研究</t>
    </r>
    <phoneticPr fontId="2" type="noConversion"/>
  </si>
  <si>
    <r>
      <rPr>
        <sz val="12"/>
        <color indexed="8"/>
        <rFont val="新細明體"/>
        <family val="1"/>
        <charset val="136"/>
      </rPr>
      <t>創藝學院</t>
    </r>
  </si>
  <si>
    <r>
      <rPr>
        <sz val="12"/>
        <color indexed="8"/>
        <rFont val="新細明體"/>
        <family val="1"/>
        <charset val="136"/>
      </rPr>
      <t>羅時瑋</t>
    </r>
    <phoneticPr fontId="2" type="noConversion"/>
  </si>
  <si>
    <r>
      <t>102</t>
    </r>
    <r>
      <rPr>
        <sz val="12"/>
        <color indexed="8"/>
        <rFont val="新細明體"/>
        <family val="1"/>
        <charset val="136"/>
      </rPr>
      <t>年「都市生態環境系統監測、評估與規劃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新細明體"/>
        <family val="1"/>
        <charset val="136"/>
      </rPr>
      <t>架構永續都市之實務探究</t>
    </r>
    <r>
      <rPr>
        <sz val="12"/>
        <color indexed="8"/>
        <rFont val="Times New Roman"/>
        <family val="1"/>
      </rPr>
      <t>,</t>
    </r>
    <r>
      <rPr>
        <sz val="12"/>
        <color indexed="8"/>
        <rFont val="新細明體"/>
        <family val="1"/>
        <charset val="136"/>
      </rPr>
      <t>－都市生態環境系統監測、評估與規劃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新細明體"/>
        <family val="1"/>
        <charset val="136"/>
      </rPr>
      <t>架構永續都市之實務探究</t>
    </r>
    <r>
      <rPr>
        <sz val="12"/>
        <color indexed="8"/>
        <rFont val="Times New Roman"/>
        <family val="1"/>
      </rPr>
      <t>(2/3)</t>
    </r>
    <r>
      <rPr>
        <sz val="12"/>
        <color indexed="8"/>
        <rFont val="新細明體"/>
        <family val="1"/>
        <charset val="136"/>
      </rPr>
      <t>」</t>
    </r>
    <phoneticPr fontId="2" type="noConversion"/>
  </si>
  <si>
    <r>
      <rPr>
        <sz val="12"/>
        <color indexed="8"/>
        <rFont val="新細明體"/>
        <family val="1"/>
        <charset val="136"/>
      </rPr>
      <t>生科系</t>
    </r>
    <phoneticPr fontId="2" type="noConversion"/>
  </si>
  <si>
    <r>
      <rPr>
        <sz val="12"/>
        <color indexed="8"/>
        <rFont val="新細明體"/>
        <family val="1"/>
        <charset val="136"/>
      </rPr>
      <t>林良恭</t>
    </r>
    <phoneticPr fontId="2" type="noConversion"/>
  </si>
  <si>
    <r>
      <rPr>
        <sz val="12"/>
        <color indexed="8"/>
        <rFont val="細明體"/>
        <family val="3"/>
        <charset val="136"/>
      </rPr>
      <t>教育部第</t>
    </r>
    <r>
      <rPr>
        <sz val="12"/>
        <color indexed="8"/>
        <rFont val="Times New Roman"/>
        <family val="1"/>
      </rPr>
      <t>3</t>
    </r>
    <r>
      <rPr>
        <sz val="12"/>
        <color indexed="8"/>
        <rFont val="細明體"/>
        <family val="3"/>
        <charset val="136"/>
      </rPr>
      <t>期「獎勵大學校院辦理區域教學資源整合分享計畫」（中區區域教學資源整合分享計畫）</t>
    </r>
    <phoneticPr fontId="2" type="noConversion"/>
  </si>
  <si>
    <r>
      <rPr>
        <sz val="12"/>
        <color indexed="8"/>
        <rFont val="細明體"/>
        <family val="3"/>
        <charset val="136"/>
      </rPr>
      <t>教學資源中心</t>
    </r>
    <phoneticPr fontId="2" type="noConversion"/>
  </si>
  <si>
    <r>
      <rPr>
        <sz val="12"/>
        <color indexed="8"/>
        <rFont val="細明體"/>
        <family val="3"/>
        <charset val="136"/>
      </rPr>
      <t>林香伶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</si>
  <si>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年度國科會「提升私校研發能量專案計畫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細明體"/>
        <family val="3"/>
        <charset val="136"/>
      </rPr>
      <t>整合型</t>
    </r>
    <r>
      <rPr>
        <sz val="12"/>
        <color indexed="8"/>
        <rFont val="Times New Roman"/>
        <family val="1"/>
      </rPr>
      <t xml:space="preserve">)-- </t>
    </r>
    <r>
      <rPr>
        <sz val="12"/>
        <color indexed="8"/>
        <rFont val="細明體"/>
        <family val="3"/>
        <charset val="136"/>
      </rPr>
      <t>社會變遷下醫療法制發展之研究」</t>
    </r>
    <phoneticPr fontId="2" type="noConversion"/>
  </si>
  <si>
    <r>
      <rPr>
        <sz val="12"/>
        <color indexed="8"/>
        <rFont val="細明體"/>
        <family val="3"/>
        <charset val="136"/>
      </rPr>
      <t>法律學院</t>
    </r>
    <phoneticPr fontId="2" type="noConversion"/>
  </si>
  <si>
    <r>
      <rPr>
        <sz val="12"/>
        <color indexed="8"/>
        <rFont val="細明體"/>
        <family val="3"/>
        <charset val="136"/>
      </rPr>
      <t>陳運財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</si>
  <si>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學年度教育部「大學校院創新創業紮根計畫</t>
    </r>
    <r>
      <rPr>
        <sz val="12"/>
        <color indexed="8"/>
        <rFont val="Times New Roman"/>
        <family val="1"/>
      </rPr>
      <t>(EC-SOS)</t>
    </r>
    <r>
      <rPr>
        <sz val="12"/>
        <color indexed="8"/>
        <rFont val="細明體"/>
        <family val="3"/>
        <charset val="136"/>
      </rPr>
      <t>」</t>
    </r>
    <phoneticPr fontId="2" type="noConversion"/>
  </si>
  <si>
    <r>
      <rPr>
        <sz val="12"/>
        <color indexed="8"/>
        <rFont val="細明體"/>
        <family val="3"/>
        <charset val="136"/>
      </rPr>
      <t>育成中心</t>
    </r>
    <phoneticPr fontId="2" type="noConversion"/>
  </si>
  <si>
    <r>
      <rPr>
        <sz val="12"/>
        <color indexed="8"/>
        <rFont val="細明體"/>
        <family val="3"/>
        <charset val="136"/>
      </rPr>
      <t>鄭辰仰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</si>
  <si>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年度教育部補助大專校院輔導身心障礙學生工作計畫</t>
    </r>
    <phoneticPr fontId="2" type="noConversion"/>
  </si>
  <si>
    <r>
      <rPr>
        <sz val="12"/>
        <color indexed="8"/>
        <rFont val="細明體"/>
        <family val="3"/>
        <charset val="136"/>
      </rPr>
      <t>陳世佳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</si>
  <si>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年度「資訊軟體人才培育雲端計算與服務課程發展專案計畫－雲端運算與行動計算課程」</t>
    </r>
    <phoneticPr fontId="2" type="noConversion"/>
  </si>
  <si>
    <r>
      <t>102</t>
    </r>
    <r>
      <rPr>
        <sz val="12"/>
        <color indexed="8"/>
        <rFont val="細明體"/>
        <family val="3"/>
        <charset val="136"/>
      </rPr>
      <t>學年「高齡化社會與產業」跨科際學分學程課程群組推動計畫</t>
    </r>
    <phoneticPr fontId="2" type="noConversion"/>
  </si>
  <si>
    <r>
      <rPr>
        <sz val="12"/>
        <color indexed="8"/>
        <rFont val="細明體"/>
        <family val="3"/>
        <charset val="136"/>
      </rPr>
      <t>企管系</t>
    </r>
    <phoneticPr fontId="2" type="noConversion"/>
  </si>
  <si>
    <r>
      <rPr>
        <sz val="12"/>
        <color indexed="8"/>
        <rFont val="細明體"/>
        <family val="3"/>
        <charset val="136"/>
      </rPr>
      <t>湯銘哲</t>
    </r>
    <phoneticPr fontId="2" type="noConversion"/>
  </si>
  <si>
    <r>
      <t>102</t>
    </r>
    <r>
      <rPr>
        <sz val="12"/>
        <color indexed="8"/>
        <rFont val="新細明體"/>
        <family val="1"/>
        <charset val="136"/>
      </rPr>
      <t>年度國科會獎勵特殊優秀人才</t>
    </r>
    <phoneticPr fontId="2" type="noConversion"/>
  </si>
  <si>
    <r>
      <t>教育部102</t>
    </r>
    <r>
      <rPr>
        <sz val="12"/>
        <color indexed="8"/>
        <rFont val="細明體"/>
        <family val="3"/>
        <charset val="136"/>
      </rPr>
      <t>年智慧電子前瞻技術精進課程推廣計畫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細明體"/>
        <family val="3"/>
        <charset val="136"/>
      </rPr>
      <t>多核心晶片設計實作</t>
    </r>
    <phoneticPr fontId="2" type="noConversion"/>
  </si>
  <si>
    <r>
      <rPr>
        <sz val="12"/>
        <color indexed="8"/>
        <rFont val="細明體"/>
        <family val="3"/>
        <charset val="136"/>
      </rPr>
      <t>資工系</t>
    </r>
  </si>
  <si>
    <r>
      <rPr>
        <sz val="12"/>
        <color indexed="8"/>
        <rFont val="細明體"/>
        <family val="3"/>
        <charset val="136"/>
      </rPr>
      <t>林正基</t>
    </r>
  </si>
  <si>
    <r>
      <rPr>
        <sz val="12"/>
        <color indexed="8"/>
        <rFont val="細明體"/>
        <family val="3"/>
        <charset val="136"/>
      </rPr>
      <t>教育部</t>
    </r>
    <r>
      <rPr>
        <sz val="12"/>
        <color indexed="8"/>
        <rFont val="Times New Roman"/>
        <family val="1"/>
      </rPr>
      <t>102</t>
    </r>
    <r>
      <rPr>
        <sz val="12"/>
        <color indexed="8"/>
        <rFont val="細明體"/>
        <family val="3"/>
        <charset val="136"/>
      </rPr>
      <t>年度智慧電子前瞻技術精進課程推廣計畫</t>
    </r>
    <phoneticPr fontId="2" type="noConversion"/>
  </si>
  <si>
    <r>
      <rPr>
        <sz val="12"/>
        <color indexed="8"/>
        <rFont val="細明體"/>
        <family val="3"/>
        <charset val="136"/>
      </rPr>
      <t>電機系</t>
    </r>
    <phoneticPr fontId="2" type="noConversion"/>
  </si>
  <si>
    <r>
      <rPr>
        <sz val="12"/>
        <color indexed="8"/>
        <rFont val="細明體"/>
        <family val="3"/>
        <charset val="136"/>
      </rPr>
      <t>苗新元</t>
    </r>
    <phoneticPr fontId="2" type="noConversion"/>
  </si>
  <si>
    <r>
      <rPr>
        <sz val="12"/>
        <color indexed="8"/>
        <rFont val="新細明體"/>
        <family val="1"/>
        <charset val="136"/>
      </rPr>
      <t>行政院勞工委員會職業訓練局</t>
    </r>
    <r>
      <rPr>
        <sz val="12"/>
        <color indexed="8"/>
        <rFont val="Times New Roman"/>
        <family val="1"/>
      </rPr>
      <t>102</t>
    </r>
    <r>
      <rPr>
        <sz val="12"/>
        <color indexed="8"/>
        <rFont val="新細明體"/>
        <family val="1"/>
        <charset val="136"/>
      </rPr>
      <t>學年度大專院校就業學程「理財規劃財金證照」學程計畫</t>
    </r>
    <phoneticPr fontId="2" type="noConversion"/>
  </si>
  <si>
    <r>
      <rPr>
        <sz val="12"/>
        <color indexed="8"/>
        <rFont val="新細明體"/>
        <family val="1"/>
        <charset val="136"/>
      </rPr>
      <t>財金系</t>
    </r>
    <phoneticPr fontId="2" type="noConversion"/>
  </si>
  <si>
    <r>
      <rPr>
        <sz val="12"/>
        <color indexed="8"/>
        <rFont val="新細明體"/>
        <family val="1"/>
        <charset val="136"/>
      </rPr>
      <t>王凱立</t>
    </r>
    <phoneticPr fontId="2" type="noConversion"/>
  </si>
  <si>
    <r>
      <rPr>
        <sz val="12"/>
        <color indexed="8"/>
        <rFont val="新細明體"/>
        <family val="1"/>
        <charset val="136"/>
      </rPr>
      <t>教育部</t>
    </r>
    <r>
      <rPr>
        <sz val="12"/>
        <color indexed="8"/>
        <rFont val="Times New Roman"/>
        <family val="1"/>
      </rPr>
      <t>102</t>
    </r>
    <r>
      <rPr>
        <sz val="12"/>
        <color indexed="8"/>
        <rFont val="新細明體"/>
        <family val="1"/>
        <charset val="136"/>
      </rPr>
      <t>學年度大專校院推動學校健康促進實施計畫</t>
    </r>
    <phoneticPr fontId="2" type="noConversion"/>
  </si>
  <si>
    <r>
      <rPr>
        <sz val="12"/>
        <color indexed="8"/>
        <rFont val="新細明體"/>
        <family val="1"/>
        <charset val="136"/>
      </rPr>
      <t>學生事務處衛保組</t>
    </r>
    <phoneticPr fontId="2" type="noConversion"/>
  </si>
  <si>
    <r>
      <rPr>
        <sz val="12"/>
        <color indexed="8"/>
        <rFont val="新細明體"/>
        <family val="1"/>
        <charset val="136"/>
      </rPr>
      <t>王淑玲</t>
    </r>
    <phoneticPr fontId="2" type="noConversion"/>
  </si>
  <si>
    <r>
      <rPr>
        <sz val="12"/>
        <color indexed="8"/>
        <rFont val="新細明體"/>
        <family val="1"/>
        <charset val="136"/>
      </rPr>
      <t>教育部</t>
    </r>
    <r>
      <rPr>
        <sz val="12"/>
        <color indexed="8"/>
        <rFont val="Times New Roman"/>
        <family val="1"/>
      </rPr>
      <t>103</t>
    </r>
    <r>
      <rPr>
        <sz val="12"/>
        <color indexed="8"/>
        <rFont val="新細明體"/>
        <family val="1"/>
        <charset val="136"/>
      </rPr>
      <t>年度僑生輔導實施計畫</t>
    </r>
    <phoneticPr fontId="2" type="noConversion"/>
  </si>
  <si>
    <r>
      <rPr>
        <sz val="12"/>
        <color indexed="8"/>
        <rFont val="新細明體"/>
        <family val="1"/>
        <charset val="136"/>
      </rPr>
      <t>國際處</t>
    </r>
    <phoneticPr fontId="2" type="noConversion"/>
  </si>
  <si>
    <r>
      <rPr>
        <sz val="12"/>
        <color indexed="8"/>
        <rFont val="新細明體"/>
        <family val="1"/>
        <charset val="136"/>
      </rPr>
      <t>高少凡</t>
    </r>
    <phoneticPr fontId="2" type="noConversion"/>
  </si>
  <si>
    <r>
      <rPr>
        <sz val="12"/>
        <color indexed="8"/>
        <rFont val="新細明體"/>
        <family val="1"/>
        <charset val="136"/>
      </rPr>
      <t>教育部</t>
    </r>
    <r>
      <rPr>
        <sz val="12"/>
        <color indexed="8"/>
        <rFont val="Times New Roman"/>
        <family val="1"/>
      </rPr>
      <t>103</t>
    </r>
    <r>
      <rPr>
        <sz val="12"/>
        <color indexed="8"/>
        <rFont val="新細明體"/>
        <family val="1"/>
        <charset val="136"/>
      </rPr>
      <t>年度資訊軟體人才培育推廣計畫</t>
    </r>
    <phoneticPr fontId="2" type="noConversion"/>
  </si>
  <si>
    <r>
      <rPr>
        <sz val="12"/>
        <color indexed="8"/>
        <rFont val="新細明體"/>
        <family val="1"/>
        <charset val="136"/>
      </rPr>
      <t>資工系</t>
    </r>
    <phoneticPr fontId="2" type="noConversion"/>
  </si>
  <si>
    <r>
      <rPr>
        <sz val="12"/>
        <color indexed="8"/>
        <rFont val="新細明體"/>
        <family val="1"/>
        <charset val="136"/>
      </rPr>
      <t>黃育仁</t>
    </r>
    <phoneticPr fontId="2" type="noConversion"/>
  </si>
  <si>
    <r>
      <rPr>
        <sz val="12"/>
        <color indexed="8"/>
        <rFont val="新細明體"/>
        <family val="1"/>
        <charset val="136"/>
      </rPr>
      <t>湯銘哲</t>
    </r>
    <phoneticPr fontId="2" type="noConversion"/>
  </si>
  <si>
    <r>
      <rPr>
        <sz val="12"/>
        <color indexed="8"/>
        <rFont val="新細明體"/>
        <family val="1"/>
        <charset val="136"/>
      </rPr>
      <t>林惠真</t>
    </r>
    <phoneticPr fontId="2" type="noConversion"/>
  </si>
  <si>
    <r>
      <rPr>
        <sz val="12"/>
        <color indexed="8"/>
        <rFont val="新細明體"/>
        <family val="1"/>
        <charset val="136"/>
      </rPr>
      <t>中央款</t>
    </r>
    <r>
      <rPr>
        <sz val="12"/>
        <color indexed="8"/>
        <rFont val="Times New Roman"/>
        <family val="1"/>
      </rPr>
      <t>372000</t>
    </r>
    <r>
      <rPr>
        <sz val="12"/>
        <color indexed="8"/>
        <rFont val="新細明體"/>
        <family val="1"/>
        <charset val="136"/>
      </rPr>
      <t>市府款</t>
    </r>
    <r>
      <rPr>
        <sz val="12"/>
        <color indexed="8"/>
        <rFont val="Times New Roman"/>
        <family val="1"/>
      </rPr>
      <t>338000</t>
    </r>
    <phoneticPr fontId="2" type="noConversion"/>
  </si>
  <si>
    <r>
      <t>103</t>
    </r>
    <r>
      <rPr>
        <sz val="12"/>
        <color indexed="8"/>
        <rFont val="新細明體"/>
        <family val="1"/>
        <charset val="136"/>
      </rPr>
      <t>學年度科學工業園區人才培育補助計畫「高科技產業污染防治與環境管理模組課程」</t>
    </r>
    <phoneticPr fontId="2" type="noConversion"/>
  </si>
  <si>
    <r>
      <rPr>
        <sz val="12"/>
        <color indexed="8"/>
        <rFont val="新細明體"/>
        <family val="1"/>
        <charset val="136"/>
      </rPr>
      <t>教育部「</t>
    </r>
    <r>
      <rPr>
        <sz val="12"/>
        <color indexed="8"/>
        <rFont val="Times New Roman"/>
        <family val="1"/>
      </rPr>
      <t>103</t>
    </r>
    <r>
      <rPr>
        <sz val="12"/>
        <color indexed="8"/>
        <rFont val="新細明體"/>
        <family val="1"/>
        <charset val="136"/>
      </rPr>
      <t>年中等學校地方教育輔導工作計畫」</t>
    </r>
    <phoneticPr fontId="2" type="noConversion"/>
  </si>
  <si>
    <r>
      <rPr>
        <sz val="12"/>
        <color indexed="8"/>
        <rFont val="新細明體"/>
        <family val="1"/>
        <charset val="136"/>
      </rPr>
      <t>「</t>
    </r>
    <r>
      <rPr>
        <sz val="12"/>
        <color indexed="8"/>
        <rFont val="Times New Roman"/>
        <family val="1"/>
      </rPr>
      <t>103</t>
    </r>
    <r>
      <rPr>
        <sz val="12"/>
        <color indexed="8"/>
        <rFont val="新細明體"/>
        <family val="1"/>
        <charset val="136"/>
      </rPr>
      <t>年度獎助私立大專校院學校事務與輔導工作經費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新細明體"/>
        <family val="1"/>
        <charset val="136"/>
      </rPr>
      <t>特色主題計劃」</t>
    </r>
    <phoneticPr fontId="2" type="noConversion"/>
  </si>
  <si>
    <t>總計</t>
    <phoneticPr fontId="2" type="noConversion"/>
  </si>
  <si>
    <r>
      <t>102</t>
    </r>
    <r>
      <rPr>
        <b/>
        <sz val="14"/>
        <color indexed="8"/>
        <rFont val="細明體"/>
        <family val="3"/>
        <charset val="136"/>
      </rPr>
      <t>學年度提撥專案經費補助配合款申請計畫</t>
    </r>
    <r>
      <rPr>
        <b/>
        <sz val="14"/>
        <color indexed="8"/>
        <rFont val="Times New Roman"/>
        <family val="1"/>
      </rPr>
      <t/>
    </r>
    <phoneticPr fontId="2" type="noConversion"/>
  </si>
  <si>
    <r>
      <rPr>
        <sz val="12"/>
        <color indexed="8"/>
        <rFont val="新細明體"/>
        <family val="1"/>
        <charset val="136"/>
      </rPr>
      <t>編號</t>
    </r>
    <phoneticPr fontId="2" type="noConversion"/>
  </si>
  <si>
    <t>許書銘</t>
    <phoneticPr fontId="2" type="noConversion"/>
  </si>
  <si>
    <t>申請人/計畫主持人</t>
    <phoneticPr fontId="2" type="noConversion"/>
  </si>
  <si>
    <t>公民素養陶塑計畫(3/3)</t>
    <phoneticPr fontId="2" type="noConversion"/>
  </si>
  <si>
    <t>學生事務處學諮中心</t>
  </si>
  <si>
    <t>財金系</t>
  </si>
  <si>
    <t>教育部「補助人文藝術及社會學科經典研讀課程計劃」</t>
    <phoneticPr fontId="2" type="noConversion"/>
  </si>
  <si>
    <t>哲學系</t>
    <phoneticPr fontId="2" type="noConversion"/>
  </si>
  <si>
    <t>林顯庭</t>
    <phoneticPr fontId="2" type="noConversion"/>
  </si>
  <si>
    <t>教育部「103年度補助大專校院輔導身心障礙學生工作計畫」</t>
    <phoneticPr fontId="2" type="noConversion"/>
  </si>
  <si>
    <t>科技部「103年度補助本校獎勵特殊優秀人才措施申請案」</t>
    <phoneticPr fontId="2" type="noConversion"/>
  </si>
  <si>
    <t>研究發展處</t>
    <phoneticPr fontId="2" type="noConversion"/>
  </si>
  <si>
    <t>科技部「都市生態環境系統監測、評估與規劃-架構永續都市之實務探究 (3/3)」</t>
    <phoneticPr fontId="2" type="noConversion"/>
  </si>
  <si>
    <t>生科系</t>
    <phoneticPr fontId="2" type="noConversion"/>
  </si>
  <si>
    <t>林良恭</t>
    <phoneticPr fontId="2" type="noConversion"/>
  </si>
  <si>
    <t>教學資源中心</t>
    <phoneticPr fontId="2" type="noConversion"/>
  </si>
  <si>
    <t>林香伶</t>
    <phoneticPr fontId="2" type="noConversion"/>
  </si>
  <si>
    <t>教育部「高齡化社會與產業」跨科際學分學程課程群組推動計畫</t>
    <phoneticPr fontId="2" type="noConversion"/>
  </si>
  <si>
    <t>企管系</t>
  </si>
  <si>
    <t>食科系</t>
  </si>
  <si>
    <t>江文德</t>
    <phoneticPr fontId="2" type="noConversion"/>
  </si>
  <si>
    <t>資工系</t>
    <phoneticPr fontId="2" type="noConversion"/>
  </si>
  <si>
    <t>楊朝棟</t>
    <phoneticPr fontId="2" type="noConversion"/>
  </si>
  <si>
    <t>科技部「綠色生活系統之永續規劃與經營模式研究－以大台中生活圈為例－綠色生活系統之永續規劃與經營模式研究－以大台中生活圈為例(1/2)」</t>
    <phoneticPr fontId="2" type="noConversion"/>
  </si>
  <si>
    <t>黃開義</t>
  </si>
  <si>
    <t>法律學系</t>
  </si>
  <si>
    <r>
      <rPr>
        <sz val="12"/>
        <color indexed="8"/>
        <rFont val="新細明體"/>
        <family val="1"/>
        <charset val="136"/>
      </rPr>
      <t>臺中市政府</t>
    </r>
    <r>
      <rPr>
        <sz val="12"/>
        <color indexed="8"/>
        <rFont val="Times New Roman"/>
        <family val="1"/>
      </rPr>
      <t>103</t>
    </r>
    <r>
      <rPr>
        <sz val="12"/>
        <color indexed="8"/>
        <rFont val="新細明體"/>
        <family val="1"/>
        <charset val="136"/>
      </rPr>
      <t>年「高美野生動物保護區資源監測計畫」</t>
    </r>
    <phoneticPr fontId="2" type="noConversion"/>
  </si>
  <si>
    <t>補助單位</t>
    <phoneticPr fontId="2" type="noConversion"/>
  </si>
  <si>
    <t>國科會</t>
    <phoneticPr fontId="2" type="noConversion"/>
  </si>
  <si>
    <t>教育部</t>
    <phoneticPr fontId="2" type="noConversion"/>
  </si>
  <si>
    <t>文化部</t>
    <phoneticPr fontId="2" type="noConversion"/>
  </si>
  <si>
    <t>經濟部</t>
    <phoneticPr fontId="2" type="noConversion"/>
  </si>
  <si>
    <t>農委員</t>
    <phoneticPr fontId="2" type="noConversion"/>
  </si>
  <si>
    <t>行政院勞工委員會</t>
    <phoneticPr fontId="2" type="noConversion"/>
  </si>
  <si>
    <t>教育部</t>
    <phoneticPr fontId="2" type="noConversion"/>
  </si>
  <si>
    <t>行政院環境保護署</t>
    <phoneticPr fontId="2" type="noConversion"/>
  </si>
  <si>
    <t>國科會</t>
    <phoneticPr fontId="2" type="noConversion"/>
  </si>
  <si>
    <t>教育部</t>
    <phoneticPr fontId="2" type="noConversion"/>
  </si>
  <si>
    <t>補助款</t>
    <phoneticPr fontId="2" type="noConversion"/>
  </si>
  <si>
    <t>配合款</t>
    <phoneticPr fontId="2" type="noConversion"/>
  </si>
  <si>
    <t>行政院勞工委員會</t>
    <phoneticPr fontId="2" type="noConversion"/>
  </si>
  <si>
    <t>台中市政府</t>
    <phoneticPr fontId="2" type="noConversion"/>
  </si>
  <si>
    <t>農委員林務局</t>
    <phoneticPr fontId="2" type="noConversion"/>
  </si>
  <si>
    <t>我國產業升級轉型的機會與挑戰--研究方法系列課程之創新規劃</t>
    <phoneticPr fontId="2" type="noConversion"/>
  </si>
  <si>
    <t>其他政府部門</t>
    <phoneticPr fontId="2" type="noConversion"/>
  </si>
  <si>
    <t>總金額</t>
    <phoneticPr fontId="2" type="noConversion"/>
  </si>
  <si>
    <t>比例</t>
    <phoneticPr fontId="2" type="noConversion"/>
  </si>
  <si>
    <r>
      <rPr>
        <sz val="12"/>
        <color theme="1"/>
        <rFont val="細明體"/>
        <family val="3"/>
        <charset val="136"/>
      </rPr>
      <t>永續生活綠色設計人才培育計畫</t>
    </r>
    <r>
      <rPr>
        <sz val="12"/>
        <color theme="1"/>
        <rFont val="Times New Roman"/>
        <family val="1"/>
      </rPr>
      <t>(</t>
    </r>
    <r>
      <rPr>
        <sz val="12"/>
        <color theme="1"/>
        <rFont val="細明體"/>
        <family val="3"/>
        <charset val="136"/>
      </rPr>
      <t>三</t>
    </r>
    <r>
      <rPr>
        <sz val="12"/>
        <color theme="1"/>
        <rFont val="Times New Roman"/>
        <family val="1"/>
      </rPr>
      <t>)</t>
    </r>
    <phoneticPr fontId="2" type="noConversion"/>
  </si>
  <si>
    <t>補助單位</t>
  </si>
  <si>
    <t>配合款</t>
  </si>
  <si>
    <t>比例</t>
  </si>
  <si>
    <t>科技部</t>
  </si>
  <si>
    <t>教育部</t>
  </si>
  <si>
    <t>其他政府部門</t>
  </si>
  <si>
    <t>總金額</t>
  </si>
  <si>
    <t>私校</t>
  </si>
  <si>
    <t>單位</t>
  </si>
  <si>
    <t>個人</t>
  </si>
  <si>
    <t>計畫類型</t>
    <phoneticPr fontId="2" type="noConversion"/>
  </si>
  <si>
    <t>個人</t>
    <phoneticPr fontId="2" type="noConversion"/>
  </si>
  <si>
    <t>單位</t>
    <phoneticPr fontId="2" type="noConversion"/>
  </si>
  <si>
    <r>
      <t>102</t>
    </r>
    <r>
      <rPr>
        <sz val="12"/>
        <color indexed="8"/>
        <rFont val="新細明體"/>
        <family val="1"/>
        <charset val="136"/>
      </rPr>
      <t>年度教育部補助本校「綠色管理與永續發展課程分流與跨科際人才培育計畫」</t>
    </r>
    <phoneticPr fontId="2" type="noConversion"/>
  </si>
  <si>
    <t>單位</t>
    <phoneticPr fontId="2" type="noConversion"/>
  </si>
  <si>
    <t>教育部</t>
    <phoneticPr fontId="2" type="noConversion"/>
  </si>
  <si>
    <t>科技部</t>
    <phoneticPr fontId="2" type="noConversion"/>
  </si>
  <si>
    <t>私校</t>
    <phoneticPr fontId="2" type="noConversion"/>
  </si>
  <si>
    <t>編號</t>
    <phoneticPr fontId="2" type="noConversion"/>
  </si>
  <si>
    <t>申請單位</t>
    <phoneticPr fontId="2" type="noConversion"/>
  </si>
  <si>
    <t>申請人/計畫主持人</t>
    <phoneticPr fontId="2" type="noConversion"/>
  </si>
  <si>
    <r>
      <rPr>
        <sz val="12"/>
        <color theme="1"/>
        <rFont val="細明體"/>
        <family val="3"/>
        <charset val="136"/>
      </rPr>
      <t>私校</t>
    </r>
    <phoneticPr fontId="2" type="noConversion"/>
  </si>
  <si>
    <t>王凱立</t>
    <phoneticPr fontId="2" type="noConversion"/>
  </si>
  <si>
    <t>蔡瑞明</t>
    <phoneticPr fontId="2" type="noConversion"/>
  </si>
  <si>
    <t>江文德</t>
    <phoneticPr fontId="2" type="noConversion"/>
  </si>
  <si>
    <t>教育部「103學年跨科際問題解決導向課程-參與式城市介入行動課程群組計畫」</t>
    <phoneticPr fontId="2" type="noConversion"/>
  </si>
  <si>
    <t>范聖興</t>
    <phoneticPr fontId="2" type="noConversion"/>
  </si>
  <si>
    <r>
      <rPr>
        <sz val="12"/>
        <color theme="1"/>
        <rFont val="細明體"/>
        <family val="3"/>
        <charset val="136"/>
      </rPr>
      <t>林更盛</t>
    </r>
  </si>
  <si>
    <r>
      <rPr>
        <sz val="12"/>
        <color theme="1"/>
        <rFont val="細明體"/>
        <family val="3"/>
        <charset val="136"/>
      </rPr>
      <t>電算中心</t>
    </r>
  </si>
  <si>
    <t>楊朝棟</t>
    <phoneticPr fontId="2" type="noConversion"/>
  </si>
  <si>
    <r>
      <rPr>
        <sz val="12"/>
        <color theme="1"/>
        <rFont val="細明體"/>
        <family val="3"/>
        <charset val="136"/>
      </rPr>
      <t>學生事務處衛保組</t>
    </r>
  </si>
  <si>
    <r>
      <rPr>
        <sz val="12"/>
        <color theme="1"/>
        <rFont val="細明體"/>
        <family val="3"/>
        <charset val="136"/>
      </rPr>
      <t>熱帶生態學與生物多樣性研究中心</t>
    </r>
    <phoneticPr fontId="2" type="noConversion"/>
  </si>
  <si>
    <r>
      <rPr>
        <sz val="12"/>
        <color theme="1"/>
        <rFont val="細明體"/>
        <family val="3"/>
        <charset val="136"/>
      </rPr>
      <t>林良恭</t>
    </r>
    <phoneticPr fontId="2" type="noConversion"/>
  </si>
  <si>
    <r>
      <rPr>
        <sz val="12"/>
        <color theme="1"/>
        <rFont val="細明體"/>
        <family val="3"/>
        <charset val="136"/>
      </rPr>
      <t>企管系</t>
    </r>
  </si>
  <si>
    <r>
      <rPr>
        <sz val="12"/>
        <color theme="1"/>
        <rFont val="細明體"/>
        <family val="3"/>
        <charset val="136"/>
      </rPr>
      <t>電機系</t>
    </r>
  </si>
  <si>
    <r>
      <rPr>
        <sz val="12"/>
        <color theme="1"/>
        <rFont val="Arial"/>
        <family val="2"/>
      </rPr>
      <t>羅時瑋</t>
    </r>
  </si>
  <si>
    <r>
      <rPr>
        <sz val="12"/>
        <color theme="1"/>
        <rFont val="細明體"/>
        <family val="3"/>
        <charset val="136"/>
      </rPr>
      <t>林惠真</t>
    </r>
    <phoneticPr fontId="2" type="noConversion"/>
  </si>
  <si>
    <t>個人</t>
    <phoneticPr fontId="2" type="noConversion"/>
  </si>
  <si>
    <r>
      <rPr>
        <sz val="12"/>
        <color theme="1"/>
        <rFont val="細明體"/>
        <family val="3"/>
        <charset val="136"/>
      </rPr>
      <t>教學資源中心</t>
    </r>
  </si>
  <si>
    <r>
      <rPr>
        <sz val="12"/>
        <color theme="1"/>
        <rFont val="細明體"/>
        <family val="3"/>
        <charset val="136"/>
      </rPr>
      <t>羅時瑋</t>
    </r>
  </si>
  <si>
    <r>
      <rPr>
        <sz val="12"/>
        <color theme="1"/>
        <rFont val="細明體"/>
        <family val="3"/>
        <charset val="136"/>
      </rPr>
      <t>財金系</t>
    </r>
  </si>
  <si>
    <r>
      <rPr>
        <sz val="12"/>
        <color theme="1"/>
        <rFont val="細明體"/>
        <family val="3"/>
        <charset val="136"/>
      </rPr>
      <t>詹家昌</t>
    </r>
  </si>
  <si>
    <r>
      <t>103</t>
    </r>
    <r>
      <rPr>
        <b/>
        <sz val="14"/>
        <color theme="1"/>
        <rFont val="細明體"/>
        <family val="3"/>
        <charset val="136"/>
      </rPr>
      <t>學年度提撥專案經費補助配合款申請計畫</t>
    </r>
    <phoneticPr fontId="2" type="noConversion"/>
  </si>
  <si>
    <r>
      <rPr>
        <sz val="12"/>
        <color theme="1"/>
        <rFont val="新細明體"/>
        <family val="1"/>
        <charset val="136"/>
      </rPr>
      <t>計畫名稱</t>
    </r>
    <phoneticPr fontId="2" type="noConversion"/>
  </si>
  <si>
    <r>
      <rPr>
        <sz val="12"/>
        <color theme="1"/>
        <rFont val="細明體"/>
        <family val="3"/>
        <charset val="136"/>
      </rPr>
      <t>計畫類型</t>
    </r>
    <phoneticPr fontId="2" type="noConversion"/>
  </si>
  <si>
    <r>
      <rPr>
        <sz val="12"/>
        <color theme="1"/>
        <rFont val="細明體"/>
        <family val="3"/>
        <charset val="136"/>
      </rPr>
      <t>計畫補助款</t>
    </r>
    <phoneticPr fontId="2" type="noConversion"/>
  </si>
  <si>
    <r>
      <rPr>
        <sz val="12"/>
        <color theme="1"/>
        <rFont val="新細明體"/>
        <family val="1"/>
        <charset val="136"/>
      </rPr>
      <t>單位自籌款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</si>
  <si>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phoneticPr fontId="2" type="noConversion"/>
  </si>
  <si>
    <r>
      <rPr>
        <sz val="12"/>
        <color theme="1"/>
        <rFont val="細明體"/>
        <family val="3"/>
        <charset val="136"/>
      </rPr>
      <t>個人</t>
    </r>
    <phoneticPr fontId="2" type="noConversion"/>
  </si>
  <si>
    <r>
      <rPr>
        <sz val="12"/>
        <color theme="1"/>
        <rFont val="細明體"/>
        <family val="3"/>
        <charset val="136"/>
      </rPr>
      <t>單位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</si>
  <si>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年大專校院社團帶動中小學社團發展計畫」</t>
    </r>
    <phoneticPr fontId="2" type="noConversion"/>
  </si>
  <si>
    <r>
      <rPr>
        <sz val="12"/>
        <color theme="1"/>
        <rFont val="細明體"/>
        <family val="3"/>
        <charset val="136"/>
      </rPr>
      <t>科技部</t>
    </r>
    <phoneticPr fontId="2" type="noConversion"/>
  </si>
  <si>
    <r>
      <rPr>
        <sz val="12"/>
        <color theme="1"/>
        <rFont val="細明體"/>
        <family val="3"/>
        <charset val="136"/>
      </rPr>
      <t>行政院勞動部</t>
    </r>
    <phoneticPr fontId="2" type="noConversion"/>
  </si>
  <si>
    <r>
      <rPr>
        <sz val="12"/>
        <color theme="1"/>
        <rFont val="細明體"/>
        <family val="3"/>
        <charset val="136"/>
      </rPr>
      <t>行政院勞動部勞動力發展署「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學年度行政院勞動部勞動力發展署大專院校就業學程</t>
    </r>
    <r>
      <rPr>
        <sz val="12"/>
        <color theme="1"/>
        <rFont val="Times New Roman"/>
        <family val="1"/>
      </rPr>
      <t>-</t>
    </r>
    <r>
      <rPr>
        <sz val="12"/>
        <color theme="1"/>
        <rFont val="細明體"/>
        <family val="3"/>
        <charset val="136"/>
      </rPr>
      <t>理財規劃財金證照學程計畫」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</si>
  <si>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年度「學海築夢計畫」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</si>
  <si>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年度「學海飛颺計畫」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</si>
  <si>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年度「學海惜珠計畫」</t>
    </r>
    <phoneticPr fontId="2" type="noConversion"/>
  </si>
  <si>
    <r>
      <rPr>
        <sz val="12"/>
        <color theme="1"/>
        <rFont val="新細明體"/>
        <family val="1"/>
        <charset val="136"/>
      </rPr>
      <t>教育部「獎勵大學校院辦理區域教學資源整合分享計畫</t>
    </r>
    <r>
      <rPr>
        <sz val="12"/>
        <color theme="1"/>
        <rFont val="Times New Roman"/>
        <family val="1"/>
      </rPr>
      <t>(</t>
    </r>
    <r>
      <rPr>
        <sz val="12"/>
        <color theme="1"/>
        <rFont val="新細明體"/>
        <family val="1"/>
        <charset val="136"/>
      </rPr>
      <t>中區區域教學資源中心</t>
    </r>
    <r>
      <rPr>
        <sz val="12"/>
        <color theme="1"/>
        <rFont val="Times New Roman"/>
        <family val="1"/>
      </rPr>
      <t>)</t>
    </r>
    <r>
      <rPr>
        <sz val="12"/>
        <color theme="1"/>
        <rFont val="新細明體"/>
        <family val="1"/>
        <charset val="136"/>
      </rPr>
      <t>中區中文寫作中心方案」</t>
    </r>
    <phoneticPr fontId="2" type="noConversion"/>
  </si>
  <si>
    <r>
      <rPr>
        <sz val="12"/>
        <color theme="1"/>
        <rFont val="新細明體"/>
        <family val="1"/>
        <charset val="136"/>
      </rPr>
      <t>教育部「</t>
    </r>
    <r>
      <rPr>
        <sz val="12"/>
        <color theme="1"/>
        <rFont val="Times New Roman"/>
        <family val="1"/>
      </rPr>
      <t>103</t>
    </r>
    <r>
      <rPr>
        <sz val="12"/>
        <color theme="1"/>
        <rFont val="新細明體"/>
        <family val="1"/>
        <charset val="136"/>
      </rPr>
      <t>學年度教育部補助師資培育之大學精進師資素質計畫</t>
    </r>
    <phoneticPr fontId="2" type="noConversion"/>
  </si>
  <si>
    <r>
      <rPr>
        <sz val="12"/>
        <color theme="1"/>
        <rFont val="細明體"/>
        <family val="3"/>
        <charset val="136"/>
      </rPr>
      <t>教育部「生技產業創新創業人才培育計畫」</t>
    </r>
    <phoneticPr fontId="2" type="noConversion"/>
  </si>
  <si>
    <r>
      <rPr>
        <sz val="12"/>
        <color theme="1"/>
        <rFont val="新細明體"/>
        <family val="1"/>
        <charset val="136"/>
      </rPr>
      <t>教育部「</t>
    </r>
    <r>
      <rPr>
        <sz val="12"/>
        <color theme="1"/>
        <rFont val="Times New Roman"/>
        <family val="1"/>
      </rPr>
      <t>103</t>
    </r>
    <r>
      <rPr>
        <sz val="12"/>
        <color theme="1"/>
        <rFont val="新細明體"/>
        <family val="1"/>
        <charset val="136"/>
      </rPr>
      <t>年智慧電子前瞻技術精進課程及模組推廣計畫</t>
    </r>
    <r>
      <rPr>
        <sz val="12"/>
        <color theme="1"/>
        <rFont val="Times New Roman"/>
        <family val="1"/>
      </rPr>
      <t>-AT-04</t>
    </r>
    <r>
      <rPr>
        <sz val="12"/>
        <color theme="1"/>
        <rFont val="新細明體"/>
        <family val="1"/>
        <charset val="136"/>
      </rPr>
      <t>多核心精進模組組合之課程」</t>
    </r>
    <phoneticPr fontId="2" type="noConversion"/>
  </si>
  <si>
    <r>
      <rPr>
        <sz val="12"/>
        <color theme="1"/>
        <rFont val="新細明體"/>
        <family val="1"/>
        <charset val="136"/>
      </rPr>
      <t>教育部「</t>
    </r>
    <r>
      <rPr>
        <sz val="12"/>
        <color theme="1"/>
        <rFont val="Times New Roman"/>
        <family val="1"/>
      </rPr>
      <t>103</t>
    </r>
    <r>
      <rPr>
        <sz val="12"/>
        <color theme="1"/>
        <rFont val="新細明體"/>
        <family val="1"/>
        <charset val="136"/>
      </rPr>
      <t>年智慧電子前瞻技術精進課程及模組推廣計畫</t>
    </r>
    <r>
      <rPr>
        <sz val="12"/>
        <color theme="1"/>
        <rFont val="Times New Roman"/>
        <family val="1"/>
      </rPr>
      <t>-AT-05</t>
    </r>
    <r>
      <rPr>
        <sz val="12"/>
        <color theme="1"/>
        <rFont val="新細明體"/>
        <family val="1"/>
        <charset val="136"/>
      </rPr>
      <t>多核心系統相關課程提昇」</t>
    </r>
    <phoneticPr fontId="2" type="noConversion"/>
  </si>
  <si>
    <r>
      <rPr>
        <sz val="12"/>
        <color theme="1"/>
        <rFont val="細明體"/>
        <family val="3"/>
        <charset val="136"/>
      </rPr>
      <t>創意設計暨藝術學院</t>
    </r>
    <phoneticPr fontId="2" type="noConversion"/>
  </si>
  <si>
    <r>
      <rPr>
        <sz val="12"/>
        <color theme="1"/>
        <rFont val="細明體"/>
        <family val="3"/>
        <charset val="136"/>
      </rPr>
      <t>羅時瑋</t>
    </r>
    <phoneticPr fontId="2" type="noConversion"/>
  </si>
  <si>
    <r>
      <rPr>
        <sz val="12"/>
        <color theme="1"/>
        <rFont val="細明體"/>
        <family val="3"/>
        <charset val="136"/>
      </rPr>
      <t>教育部「獎勵大學校院辦理區域教學資源整合分享計畫</t>
    </r>
    <r>
      <rPr>
        <sz val="12"/>
        <color theme="1"/>
        <rFont val="Times New Roman"/>
        <family val="1"/>
      </rPr>
      <t>(</t>
    </r>
    <r>
      <rPr>
        <sz val="12"/>
        <color theme="1"/>
        <rFont val="細明體"/>
        <family val="3"/>
        <charset val="136"/>
      </rPr>
      <t>中區區域教學資源中心</t>
    </r>
    <r>
      <rPr>
        <sz val="12"/>
        <color theme="1"/>
        <rFont val="Times New Roman"/>
        <family val="1"/>
      </rPr>
      <t>) 2014</t>
    </r>
    <r>
      <rPr>
        <sz val="12"/>
        <color theme="1"/>
        <rFont val="細明體"/>
        <family val="3"/>
        <charset val="136"/>
      </rPr>
      <t>中區大學新生英語強化營」</t>
    </r>
    <r>
      <rPr>
        <sz val="12"/>
        <color theme="1"/>
        <rFont val="Times New Roman"/>
        <family val="1"/>
      </rPr>
      <t>(3/3)</t>
    </r>
    <phoneticPr fontId="2" type="noConversion"/>
  </si>
  <si>
    <r>
      <rPr>
        <sz val="12"/>
        <color theme="1"/>
        <rFont val="細明體"/>
        <family val="3"/>
        <charset val="136"/>
      </rPr>
      <t>科技部「中台灣銀色健康照護及療癒社區發展之研究</t>
    </r>
    <r>
      <rPr>
        <sz val="12"/>
        <color theme="1"/>
        <rFont val="Times New Roman"/>
        <family val="1"/>
      </rPr>
      <t>,</t>
    </r>
    <r>
      <rPr>
        <sz val="12"/>
        <color theme="1"/>
        <rFont val="細明體"/>
        <family val="3"/>
        <charset val="136"/>
      </rPr>
      <t>－中台灣銀色健康照護及療癒社區發展之研究</t>
    </r>
    <r>
      <rPr>
        <sz val="12"/>
        <color theme="1"/>
        <rFont val="Times New Roman"/>
        <family val="1"/>
      </rPr>
      <t>(2/2)</t>
    </r>
    <r>
      <rPr>
        <sz val="12"/>
        <color theme="1"/>
        <rFont val="細明體"/>
        <family val="3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</si>
  <si>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科技部「新創事業價值創造與營運績效之整合性研究－新創事業價值創造與營運績效之整合性研究</t>
    </r>
    <r>
      <rPr>
        <sz val="12"/>
        <color theme="1"/>
        <rFont val="Times New Roman"/>
        <family val="1"/>
      </rPr>
      <t>(1/2)</t>
    </r>
    <r>
      <rPr>
        <sz val="12"/>
        <color theme="1"/>
        <rFont val="細明體"/>
        <family val="3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</si>
  <si>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科技部「社會變遷下醫療法制發展之研究</t>
    </r>
    <r>
      <rPr>
        <sz val="12"/>
        <color theme="1"/>
        <rFont val="Times New Roman"/>
        <family val="1"/>
      </rPr>
      <t>,</t>
    </r>
    <r>
      <rPr>
        <sz val="12"/>
        <color theme="1"/>
        <rFont val="細明體"/>
        <family val="3"/>
        <charset val="136"/>
      </rPr>
      <t>－社會變遷下醫療法制發展之研究</t>
    </r>
    <r>
      <rPr>
        <sz val="12"/>
        <color theme="1"/>
        <rFont val="Times New Roman"/>
        <family val="1"/>
      </rPr>
      <t>(3/3)</t>
    </r>
    <r>
      <rPr>
        <sz val="12"/>
        <color theme="1"/>
        <rFont val="細明體"/>
        <family val="3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</si>
  <si>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年教育部數位學伴夥伴大學實施計畫」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</si>
  <si>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年度教育部補助大專校院輔導身心障礙學生工作計畫」</t>
    </r>
    <phoneticPr fontId="2" type="noConversion"/>
  </si>
  <si>
    <r>
      <rPr>
        <sz val="12"/>
        <color theme="1"/>
        <rFont val="細明體"/>
        <family val="3"/>
        <charset val="136"/>
      </rPr>
      <t>學生事務處
學諮中心</t>
    </r>
    <r>
      <rPr>
        <sz val="12"/>
        <color theme="1"/>
        <rFont val="Times New Roman"/>
        <family val="1"/>
      </rPr>
      <t xml:space="preserve"> </t>
    </r>
    <phoneticPr fontId="2" type="noConversion"/>
  </si>
  <si>
    <r>
      <rPr>
        <sz val="12"/>
        <color theme="1"/>
        <rFont val="細明體"/>
        <family val="3"/>
        <charset val="136"/>
      </rPr>
      <t>陳世佳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</si>
  <si>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年度大專校院推動學校健康促進實施計畫</t>
    </r>
    <phoneticPr fontId="2" type="noConversion"/>
  </si>
  <si>
    <r>
      <rPr>
        <sz val="12"/>
        <color theme="1"/>
        <rFont val="細明體"/>
        <family val="3"/>
        <charset val="136"/>
      </rPr>
      <t>王淑玲</t>
    </r>
    <phoneticPr fontId="2" type="noConversion"/>
  </si>
  <si>
    <r>
      <rPr>
        <sz val="12"/>
        <color theme="1"/>
        <rFont val="細明體"/>
        <family val="3"/>
        <charset val="136"/>
      </rPr>
      <t>林務局「重要石虎棲地保育評析</t>
    </r>
    <r>
      <rPr>
        <sz val="12"/>
        <color theme="1"/>
        <rFont val="Times New Roman"/>
        <family val="1"/>
      </rPr>
      <t>(1/2)</t>
    </r>
    <r>
      <rPr>
        <sz val="12"/>
        <color theme="1"/>
        <rFont val="細明體"/>
        <family val="3"/>
        <charset val="136"/>
      </rPr>
      <t>」案</t>
    </r>
    <phoneticPr fontId="2" type="noConversion"/>
  </si>
  <si>
    <r>
      <rPr>
        <sz val="12"/>
        <color theme="1"/>
        <rFont val="細明體"/>
        <family val="3"/>
        <charset val="136"/>
      </rPr>
      <t>熱帶生態學與生物多樣性研究中心</t>
    </r>
    <phoneticPr fontId="2" type="noConversion"/>
  </si>
  <si>
    <r>
      <rPr>
        <sz val="12"/>
        <color theme="1"/>
        <rFont val="細明體"/>
        <family val="3"/>
        <charset val="136"/>
      </rPr>
      <t>林良恭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</si>
  <si>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年度「生技產業創新創業人才培育計畫</t>
    </r>
    <r>
      <rPr>
        <sz val="12"/>
        <color theme="1"/>
        <rFont val="Times New Roman"/>
        <family val="1"/>
      </rPr>
      <t>_</t>
    </r>
    <r>
      <rPr>
        <sz val="12"/>
        <color theme="1"/>
        <rFont val="細明體"/>
        <family val="3"/>
        <charset val="136"/>
      </rPr>
      <t>農業生技產業教學實習推動中心」</t>
    </r>
    <phoneticPr fontId="2" type="noConversion"/>
  </si>
  <si>
    <r>
      <rPr>
        <sz val="12"/>
        <color theme="1"/>
        <rFont val="細明體"/>
        <family val="3"/>
        <charset val="136"/>
      </rPr>
      <t>食科系</t>
    </r>
    <phoneticPr fontId="2" type="noConversion"/>
  </si>
  <si>
    <r>
      <rPr>
        <sz val="12"/>
        <color theme="1"/>
        <rFont val="細明體"/>
        <family val="3"/>
        <charset val="136"/>
      </rPr>
      <t>教育部「綠色管理與永續發展</t>
    </r>
    <r>
      <rPr>
        <sz val="12"/>
        <color theme="1"/>
        <rFont val="Times New Roman"/>
        <family val="1"/>
      </rPr>
      <t>-</t>
    </r>
    <r>
      <rPr>
        <sz val="12"/>
        <color theme="1"/>
        <rFont val="細明體"/>
        <family val="3"/>
        <charset val="136"/>
      </rPr>
      <t>課程分流與跨科際人才培育計畫」</t>
    </r>
    <phoneticPr fontId="2" type="noConversion"/>
  </si>
  <si>
    <r>
      <rPr>
        <sz val="12"/>
        <color theme="1"/>
        <rFont val="細明體"/>
        <family val="3"/>
        <charset val="136"/>
      </rPr>
      <t>許書銘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</si>
  <si>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年度僑生輔導實施計畫</t>
    </r>
    <phoneticPr fontId="2" type="noConversion"/>
  </si>
  <si>
    <r>
      <rPr>
        <sz val="12"/>
        <color theme="1"/>
        <rFont val="細明體"/>
        <family val="3"/>
        <charset val="136"/>
      </rPr>
      <t>國際處</t>
    </r>
    <phoneticPr fontId="2" type="noConversion"/>
  </si>
  <si>
    <r>
      <rPr>
        <sz val="12"/>
        <color theme="1"/>
        <rFont val="細明體"/>
        <family val="3"/>
        <charset val="136"/>
      </rPr>
      <t>教育部「大學校院推動課程分流計畫－前瞻智慧化產業就業圓夢課程分流計畫」</t>
    </r>
    <phoneticPr fontId="2" type="noConversion"/>
  </si>
  <si>
    <r>
      <rPr>
        <sz val="12"/>
        <color theme="1"/>
        <rFont val="細明體"/>
        <family val="3"/>
        <charset val="136"/>
      </rPr>
      <t>苗新元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</si>
  <si>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新細明體"/>
        <family val="1"/>
        <charset val="136"/>
      </rPr>
      <t>大學校院推動課程分流計畫</t>
    </r>
    <r>
      <rPr>
        <sz val="12"/>
        <color theme="1"/>
        <rFont val="Times New Roman"/>
        <family val="1"/>
      </rPr>
      <t>-</t>
    </r>
    <r>
      <rPr>
        <sz val="12"/>
        <color theme="1"/>
        <rFont val="新細明體"/>
        <family val="1"/>
        <charset val="136"/>
      </rPr>
      <t>創藝院『綠色互動音樂劇』共同習作方案：創新藝術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新細明體"/>
        <family val="1"/>
        <charset val="136"/>
      </rPr>
      <t>設計課群先導實驗」</t>
    </r>
    <phoneticPr fontId="2" type="noConversion"/>
  </si>
  <si>
    <r>
      <rPr>
        <sz val="12"/>
        <color theme="1"/>
        <rFont val="細明體"/>
        <family val="3"/>
        <charset val="136"/>
      </rPr>
      <t>創藝學院</t>
    </r>
    <phoneticPr fontId="2" type="noConversion"/>
  </si>
  <si>
    <r>
      <t>104</t>
    </r>
    <r>
      <rPr>
        <sz val="12"/>
        <color theme="1"/>
        <rFont val="細明體"/>
        <family val="3"/>
        <charset val="136"/>
      </rPr>
      <t>年度教育部獎助私立大專校院學生事務與輔導工作經費─特色主題計畫</t>
    </r>
    <phoneticPr fontId="2" type="noConversion"/>
  </si>
  <si>
    <r>
      <rPr>
        <sz val="12"/>
        <color theme="1"/>
        <rFont val="細明體"/>
        <family val="3"/>
        <charset val="136"/>
      </rPr>
      <t>學務處</t>
    </r>
    <phoneticPr fontId="2" type="noConversion"/>
  </si>
  <si>
    <r>
      <rPr>
        <sz val="12"/>
        <color theme="1"/>
        <rFont val="細明體"/>
        <family val="3"/>
        <charset val="136"/>
      </rPr>
      <t>宋興洲</t>
    </r>
    <phoneticPr fontId="2" type="noConversion"/>
  </si>
  <si>
    <r>
      <rPr>
        <sz val="12"/>
        <color theme="1"/>
        <rFont val="細明體"/>
        <family val="3"/>
        <charset val="136"/>
      </rPr>
      <t>臺中市政府</t>
    </r>
    <r>
      <rPr>
        <sz val="12"/>
        <color theme="1"/>
        <rFont val="Times New Roman"/>
        <family val="1"/>
      </rPr>
      <t>104</t>
    </r>
    <r>
      <rPr>
        <sz val="12"/>
        <color theme="1"/>
        <rFont val="新細明體"/>
        <family val="1"/>
        <charset val="136"/>
      </rPr>
      <t>年「濕地型保護區經營管理計畫</t>
    </r>
    <r>
      <rPr>
        <sz val="12"/>
        <color theme="1"/>
        <rFont val="Times New Roman"/>
        <family val="1"/>
      </rPr>
      <t>—</t>
    </r>
    <r>
      <rPr>
        <sz val="12"/>
        <color theme="1"/>
        <rFont val="新細明體"/>
        <family val="1"/>
        <charset val="136"/>
      </rPr>
      <t>高美野生動物保護區資源監測計畫」</t>
    </r>
    <phoneticPr fontId="2" type="noConversion"/>
  </si>
  <si>
    <r>
      <rPr>
        <sz val="12"/>
        <color theme="1"/>
        <rFont val="細明體"/>
        <family val="3"/>
        <charset val="136"/>
      </rPr>
      <t>熱帶生態學研究中心</t>
    </r>
    <phoneticPr fontId="2" type="noConversion"/>
  </si>
  <si>
    <r>
      <rPr>
        <sz val="12"/>
        <color theme="1"/>
        <rFont val="細明體"/>
        <family val="3"/>
        <charset val="136"/>
      </rPr>
      <t>林惠真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</si>
  <si>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年大專校院社團帶動中小學社團發展計畫」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</si>
  <si>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年度「學海飛颺計畫」追加補助經費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</si>
  <si>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104</t>
    </r>
    <r>
      <rPr>
        <sz val="12"/>
        <color theme="1"/>
        <rFont val="細明體"/>
        <family val="3"/>
        <charset val="136"/>
      </rPr>
      <t>年度「學海飛颺計畫」</t>
    </r>
    <phoneticPr fontId="2" type="noConversion"/>
  </si>
  <si>
    <r>
      <rPr>
        <sz val="12"/>
        <color theme="1"/>
        <rFont val="新細明體"/>
        <family val="1"/>
        <charset val="136"/>
      </rPr>
      <t>總計</t>
    </r>
    <phoneticPr fontId="2" type="noConversion"/>
  </si>
  <si>
    <r>
      <t>101</t>
    </r>
    <r>
      <rPr>
        <b/>
        <sz val="14"/>
        <color theme="1"/>
        <rFont val="細明體"/>
        <family val="3"/>
        <charset val="136"/>
      </rPr>
      <t>學年度提撥專案經費補助配合款申請計畫</t>
    </r>
    <phoneticPr fontId="2" type="noConversion"/>
  </si>
  <si>
    <r>
      <rPr>
        <sz val="12"/>
        <color theme="1"/>
        <rFont val="新細明體"/>
        <family val="1"/>
        <charset val="136"/>
      </rPr>
      <t>編號</t>
    </r>
    <phoneticPr fontId="2" type="noConversion"/>
  </si>
  <si>
    <r>
      <rPr>
        <sz val="12"/>
        <color theme="1"/>
        <rFont val="新細明體"/>
        <family val="1"/>
        <charset val="136"/>
      </rPr>
      <t>計畫名稱</t>
    </r>
    <phoneticPr fontId="2" type="noConversion"/>
  </si>
  <si>
    <r>
      <rPr>
        <sz val="12"/>
        <color theme="1"/>
        <rFont val="新細明體"/>
        <family val="1"/>
        <charset val="136"/>
      </rPr>
      <t>申請單位</t>
    </r>
    <phoneticPr fontId="2" type="noConversion"/>
  </si>
  <si>
    <r>
      <rPr>
        <sz val="12"/>
        <color theme="1"/>
        <rFont val="細明體"/>
        <family val="3"/>
        <charset val="136"/>
      </rPr>
      <t>國科會</t>
    </r>
    <r>
      <rPr>
        <sz val="12"/>
        <color theme="1"/>
        <rFont val="Times New Roman"/>
        <family val="1"/>
      </rPr>
      <t>-</t>
    </r>
    <r>
      <rPr>
        <sz val="12"/>
        <color theme="1"/>
        <rFont val="細明體"/>
        <family val="3"/>
        <charset val="136"/>
      </rPr>
      <t>洞察自然：從分子至演化層級探討離子壓力、視覺與聽覺訊號作用機制之整合性跨領域研究－洞察自然：從分子至演化層級探討離子壓力、視覺與聽覺訊號作用機制之整合性跨領域研究</t>
    </r>
    <r>
      <rPr>
        <sz val="12"/>
        <color theme="1"/>
        <rFont val="Times New Roman"/>
        <family val="1"/>
      </rPr>
      <t>(3/3)</t>
    </r>
    <phoneticPr fontId="2" type="noConversion"/>
  </si>
  <si>
    <r>
      <rPr>
        <sz val="12"/>
        <color theme="1"/>
        <rFont val="細明體"/>
        <family val="3"/>
        <charset val="136"/>
      </rPr>
      <t>生命科學系</t>
    </r>
    <phoneticPr fontId="2" type="noConversion"/>
  </si>
  <si>
    <r>
      <rPr>
        <sz val="12"/>
        <color theme="1"/>
        <rFont val="細明體"/>
        <family val="3"/>
        <charset val="136"/>
      </rPr>
      <t>國科會</t>
    </r>
    <r>
      <rPr>
        <sz val="12"/>
        <color theme="1"/>
        <rFont val="Times New Roman"/>
        <family val="1"/>
      </rPr>
      <t>101</t>
    </r>
    <r>
      <rPr>
        <sz val="12"/>
        <color theme="1"/>
        <rFont val="新細明體"/>
        <family val="1"/>
        <charset val="136"/>
      </rPr>
      <t>年「都市生態環境系統監測、評估與規劃</t>
    </r>
    <r>
      <rPr>
        <sz val="12"/>
        <color theme="1"/>
        <rFont val="Times New Roman"/>
        <family val="1"/>
      </rPr>
      <t>-</t>
    </r>
    <r>
      <rPr>
        <sz val="12"/>
        <color theme="1"/>
        <rFont val="新細明體"/>
        <family val="1"/>
        <charset val="136"/>
      </rPr>
      <t>架構永續都市之實務探究</t>
    </r>
    <r>
      <rPr>
        <sz val="12"/>
        <color theme="1"/>
        <rFont val="Times New Roman"/>
        <family val="1"/>
      </rPr>
      <t>,</t>
    </r>
    <r>
      <rPr>
        <sz val="12"/>
        <color theme="1"/>
        <rFont val="新細明體"/>
        <family val="1"/>
        <charset val="136"/>
      </rPr>
      <t>－都市生態環境系統監測、評估與規劃</t>
    </r>
    <r>
      <rPr>
        <sz val="12"/>
        <color theme="1"/>
        <rFont val="Times New Roman"/>
        <family val="1"/>
      </rPr>
      <t>-</t>
    </r>
    <r>
      <rPr>
        <sz val="12"/>
        <color theme="1"/>
        <rFont val="新細明體"/>
        <family val="1"/>
        <charset val="136"/>
      </rPr>
      <t>架構永續都市之實務探究</t>
    </r>
    <r>
      <rPr>
        <sz val="12"/>
        <color theme="1"/>
        <rFont val="Times New Roman"/>
        <family val="1"/>
      </rPr>
      <t>(1/3)</t>
    </r>
    <r>
      <rPr>
        <sz val="12"/>
        <color theme="1"/>
        <rFont val="新細明體"/>
        <family val="1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</si>
  <si>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「提升私校研發能量專案計畫」之專題研究計畫「不正義的社會起源：台灣奇蹟的背後</t>
    </r>
    <r>
      <rPr>
        <sz val="12"/>
        <color theme="1"/>
        <rFont val="Times New Roman"/>
        <family val="1"/>
      </rPr>
      <t>(2/2)</t>
    </r>
    <r>
      <rPr>
        <sz val="12"/>
        <color theme="1"/>
        <rFont val="細明體"/>
        <family val="3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</si>
  <si>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社會學系</t>
    </r>
    <phoneticPr fontId="2" type="noConversion"/>
  </si>
  <si>
    <r>
      <rPr>
        <sz val="12"/>
        <color theme="1"/>
        <rFont val="細明體"/>
        <family val="3"/>
        <charset val="136"/>
      </rPr>
      <t>黃金麟</t>
    </r>
    <phoneticPr fontId="2" type="noConversion"/>
  </si>
  <si>
    <r>
      <t>101</t>
    </r>
    <r>
      <rPr>
        <sz val="12"/>
        <color theme="1"/>
        <rFont val="細明體"/>
        <family val="3"/>
        <charset val="136"/>
      </rPr>
      <t>年度國科會「提升私校研發能量專案計畫</t>
    </r>
    <r>
      <rPr>
        <sz val="12"/>
        <color theme="1"/>
        <rFont val="Times New Roman"/>
        <family val="1"/>
      </rPr>
      <t>(</t>
    </r>
    <r>
      <rPr>
        <sz val="12"/>
        <color theme="1"/>
        <rFont val="細明體"/>
        <family val="3"/>
        <charset val="136"/>
      </rPr>
      <t>整合型</t>
    </r>
    <r>
      <rPr>
        <sz val="12"/>
        <color theme="1"/>
        <rFont val="Times New Roman"/>
        <family val="1"/>
      </rPr>
      <t xml:space="preserve">)-- </t>
    </r>
    <r>
      <rPr>
        <sz val="12"/>
        <color theme="1"/>
        <rFont val="細明體"/>
        <family val="3"/>
        <charset val="136"/>
      </rPr>
      <t>社會變遷下醫療法制發展之研究」</t>
    </r>
    <phoneticPr fontId="2" type="noConversion"/>
  </si>
  <si>
    <r>
      <rPr>
        <sz val="12"/>
        <color theme="1"/>
        <rFont val="細明體"/>
        <family val="3"/>
        <charset val="136"/>
      </rPr>
      <t>法律學系</t>
    </r>
    <phoneticPr fontId="2" type="noConversion"/>
  </si>
  <si>
    <r>
      <rPr>
        <sz val="12"/>
        <color theme="1"/>
        <rFont val="細明體"/>
        <family val="3"/>
        <charset val="136"/>
      </rPr>
      <t>陳運財</t>
    </r>
    <phoneticPr fontId="2" type="noConversion"/>
  </si>
  <si>
    <r>
      <rPr>
        <sz val="12"/>
        <color theme="1"/>
        <rFont val="細明體"/>
        <family val="3"/>
        <charset val="136"/>
      </rPr>
      <t>國科會三年期整合型計畫「綠色旅遊棲地：永續、友善、與健康旅遊環境</t>
    </r>
    <r>
      <rPr>
        <sz val="12"/>
        <color theme="1"/>
        <rFont val="Times New Roman"/>
        <family val="1"/>
      </rPr>
      <t>-</t>
    </r>
    <r>
      <rPr>
        <sz val="12"/>
        <color theme="1"/>
        <rFont val="細明體"/>
        <family val="3"/>
        <charset val="136"/>
      </rPr>
      <t>綠色旅遊棲地：永續、友善、與健康旅遊環境</t>
    </r>
    <r>
      <rPr>
        <sz val="12"/>
        <color theme="1"/>
        <rFont val="Times New Roman"/>
        <family val="1"/>
      </rPr>
      <t>(2/3)</t>
    </r>
    <r>
      <rPr>
        <sz val="12"/>
        <color theme="1"/>
        <rFont val="細明體"/>
        <family val="3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</si>
  <si>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景觀學系</t>
    </r>
    <phoneticPr fontId="2" type="noConversion"/>
  </si>
  <si>
    <r>
      <rPr>
        <sz val="12"/>
        <color theme="1"/>
        <rFont val="細明體"/>
        <family val="3"/>
        <charset val="136"/>
      </rPr>
      <t>侯錦雄</t>
    </r>
    <phoneticPr fontId="2" type="noConversion"/>
  </si>
  <si>
    <r>
      <t>3,065,000</t>
    </r>
    <r>
      <rPr>
        <sz val="12"/>
        <color theme="1"/>
        <rFont val="細明體"/>
        <family val="3"/>
        <charset val="136"/>
      </rPr>
      <t>│</t>
    </r>
  </si>
  <si>
    <r>
      <rPr>
        <sz val="12"/>
        <color theme="1"/>
        <rFont val="細明體"/>
        <family val="3"/>
        <charset val="136"/>
      </rPr>
      <t>行政院勞工委員會職業訓練局中區職業訓練中心</t>
    </r>
    <r>
      <rPr>
        <sz val="12"/>
        <color theme="1"/>
        <rFont val="Times New Roman"/>
        <family val="1"/>
      </rPr>
      <t>101</t>
    </r>
    <r>
      <rPr>
        <sz val="12"/>
        <color theme="1"/>
        <rFont val="新細明體"/>
        <family val="1"/>
        <charset val="136"/>
      </rPr>
      <t>年大專院校就業學程「理財規劃財金證照」學程計畫</t>
    </r>
    <phoneticPr fontId="2" type="noConversion"/>
  </si>
  <si>
    <r>
      <rPr>
        <sz val="12"/>
        <color theme="1"/>
        <rFont val="細明體"/>
        <family val="3"/>
        <charset val="136"/>
      </rPr>
      <t>財務金融學系</t>
    </r>
    <phoneticPr fontId="2" type="noConversion"/>
  </si>
  <si>
    <r>
      <rPr>
        <sz val="12"/>
        <color theme="1"/>
        <rFont val="細明體"/>
        <family val="3"/>
        <charset val="136"/>
      </rPr>
      <t>王凱立</t>
    </r>
    <phoneticPr fontId="2" type="noConversion"/>
  </si>
  <si>
    <r>
      <rPr>
        <sz val="12"/>
        <color theme="1"/>
        <rFont val="細明體"/>
        <family val="3"/>
        <charset val="136"/>
      </rPr>
      <t>教育部「大學校院建築教育改進方案」</t>
    </r>
    <phoneticPr fontId="2" type="noConversion"/>
  </si>
  <si>
    <r>
      <rPr>
        <sz val="12"/>
        <color theme="1"/>
        <rFont val="細明體"/>
        <family val="3"/>
        <charset val="136"/>
      </rPr>
      <t>建築學系</t>
    </r>
    <phoneticPr fontId="2" type="noConversion"/>
  </si>
  <si>
    <r>
      <rPr>
        <sz val="12"/>
        <color theme="1"/>
        <rFont val="細明體"/>
        <family val="3"/>
        <charset val="136"/>
      </rPr>
      <t>關華山</t>
    </r>
    <phoneticPr fontId="2" type="noConversion"/>
  </si>
  <si>
    <r>
      <rPr>
        <sz val="12"/>
        <color theme="1"/>
        <rFont val="細明體"/>
        <family val="3"/>
        <charset val="136"/>
      </rPr>
      <t>國科會中部科學園區管理局「</t>
    </r>
    <r>
      <rPr>
        <sz val="12"/>
        <color theme="1"/>
        <rFont val="Times New Roman"/>
        <family val="1"/>
      </rPr>
      <t>101</t>
    </r>
    <r>
      <rPr>
        <sz val="12"/>
        <color theme="1"/>
        <rFont val="細明體"/>
        <family val="3"/>
        <charset val="136"/>
      </rPr>
      <t>學年度科學工業園區人才培育補助計畫－系統模擬</t>
    </r>
    <r>
      <rPr>
        <sz val="12"/>
        <color theme="1"/>
        <rFont val="Times New Roman"/>
        <family val="1"/>
      </rPr>
      <t xml:space="preserve">Simulation </t>
    </r>
    <r>
      <rPr>
        <sz val="12"/>
        <color theme="1"/>
        <rFont val="細明體"/>
        <family val="3"/>
        <charset val="136"/>
      </rPr>
      <t>企業實習課程」</t>
    </r>
    <phoneticPr fontId="2" type="noConversion"/>
  </si>
  <si>
    <r>
      <rPr>
        <sz val="12"/>
        <color theme="1"/>
        <rFont val="細明體"/>
        <family val="3"/>
        <charset val="136"/>
      </rPr>
      <t>工業工程與經營資訊學系</t>
    </r>
    <phoneticPr fontId="2" type="noConversion"/>
  </si>
  <si>
    <r>
      <rPr>
        <sz val="12"/>
        <color theme="1"/>
        <rFont val="細明體"/>
        <family val="3"/>
        <charset val="136"/>
      </rPr>
      <t>翁紹仁</t>
    </r>
    <phoneticPr fontId="2" type="noConversion"/>
  </si>
  <si>
    <r>
      <rPr>
        <sz val="12"/>
        <color theme="1"/>
        <rFont val="細明體"/>
        <family val="3"/>
        <charset val="136"/>
      </rPr>
      <t>經濟部國際貿易局「</t>
    </r>
    <r>
      <rPr>
        <sz val="12"/>
        <color theme="1"/>
        <rFont val="Times New Roman"/>
        <family val="1"/>
      </rPr>
      <t>2013</t>
    </r>
    <r>
      <rPr>
        <sz val="12"/>
        <color theme="1"/>
        <rFont val="新細明體"/>
        <family val="1"/>
        <charset val="136"/>
      </rPr>
      <t>年世界蛛形年會推廣計畫」</t>
    </r>
    <phoneticPr fontId="2" type="noConversion"/>
  </si>
  <si>
    <r>
      <rPr>
        <sz val="12"/>
        <color theme="1"/>
        <rFont val="細明體"/>
        <family val="3"/>
        <charset val="136"/>
      </rPr>
      <t>卓逸民</t>
    </r>
    <phoneticPr fontId="2" type="noConversion"/>
  </si>
  <si>
    <r>
      <rPr>
        <sz val="12"/>
        <color theme="1"/>
        <rFont val="細明體"/>
        <family val="3"/>
        <charset val="136"/>
      </rPr>
      <t>教育部「</t>
    </r>
    <r>
      <rPr>
        <sz val="12"/>
        <color theme="1"/>
        <rFont val="Times New Roman"/>
        <family val="1"/>
      </rPr>
      <t>101</t>
    </r>
    <r>
      <rPr>
        <sz val="12"/>
        <color theme="1"/>
        <rFont val="細明體"/>
        <family val="3"/>
        <charset val="136"/>
      </rPr>
      <t>年度電磁課程推廣計畫」</t>
    </r>
    <phoneticPr fontId="2" type="noConversion"/>
  </si>
  <si>
    <r>
      <rPr>
        <sz val="12"/>
        <color theme="1"/>
        <rFont val="細明體"/>
        <family val="3"/>
        <charset val="136"/>
      </rPr>
      <t>電機工程學系</t>
    </r>
    <phoneticPr fontId="2" type="noConversion"/>
  </si>
  <si>
    <r>
      <rPr>
        <sz val="12"/>
        <color theme="1"/>
        <rFont val="細明體"/>
        <family val="3"/>
        <charset val="136"/>
      </rPr>
      <t>苗新元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</si>
  <si>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101</t>
    </r>
    <r>
      <rPr>
        <sz val="12"/>
        <color theme="1"/>
        <rFont val="細明體"/>
        <family val="3"/>
        <charset val="136"/>
      </rPr>
      <t>年</t>
    </r>
    <r>
      <rPr>
        <sz val="12"/>
        <color theme="1"/>
        <rFont val="Times New Roman"/>
        <family val="1"/>
      </rPr>
      <t>—</t>
    </r>
    <r>
      <rPr>
        <sz val="12"/>
        <color theme="1"/>
        <rFont val="細明體"/>
        <family val="3"/>
        <charset val="136"/>
      </rPr>
      <t>科學人文跨科際人才培育計畫補助大學跨科技問題解決導向課程（第</t>
    </r>
    <r>
      <rPr>
        <sz val="12"/>
        <color theme="1"/>
        <rFont val="Times New Roman"/>
        <family val="1"/>
      </rPr>
      <t>1</t>
    </r>
    <r>
      <rPr>
        <sz val="12"/>
        <color theme="1"/>
        <rFont val="細明體"/>
        <family val="3"/>
        <charset val="136"/>
      </rPr>
      <t>年）之「變革領袖超技動能專案」</t>
    </r>
    <phoneticPr fontId="2" type="noConversion"/>
  </si>
  <si>
    <r>
      <rPr>
        <sz val="12"/>
        <color theme="1"/>
        <rFont val="細明體"/>
        <family val="3"/>
        <charset val="136"/>
      </rPr>
      <t>企管系</t>
    </r>
    <phoneticPr fontId="2" type="noConversion"/>
  </si>
  <si>
    <r>
      <rPr>
        <sz val="12"/>
        <color theme="1"/>
        <rFont val="細明體"/>
        <family val="3"/>
        <charset val="136"/>
      </rPr>
      <t>余佩珊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</si>
  <si>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102</t>
    </r>
    <r>
      <rPr>
        <sz val="12"/>
        <color theme="1"/>
        <rFont val="細明體"/>
        <family val="3"/>
        <charset val="136"/>
      </rPr>
      <t>年度「強化人文藝術及社會科學基礎應用人才培育中程計畫</t>
    </r>
    <r>
      <rPr>
        <sz val="12"/>
        <color theme="1"/>
        <rFont val="Times New Roman"/>
        <family val="1"/>
      </rPr>
      <t>-</t>
    </r>
    <r>
      <rPr>
        <sz val="12"/>
        <color theme="1"/>
        <rFont val="細明體"/>
        <family val="3"/>
        <charset val="136"/>
      </rPr>
      <t>人文社會科學應用能力及專長培育子計畫」</t>
    </r>
    <phoneticPr fontId="2" type="noConversion"/>
  </si>
  <si>
    <r>
      <rPr>
        <sz val="12"/>
        <color theme="1"/>
        <rFont val="細明體"/>
        <family val="3"/>
        <charset val="136"/>
      </rPr>
      <t>工設系</t>
    </r>
    <phoneticPr fontId="2" type="noConversion"/>
  </si>
  <si>
    <r>
      <rPr>
        <sz val="12"/>
        <color theme="1"/>
        <rFont val="細明體"/>
        <family val="3"/>
        <charset val="136"/>
      </rPr>
      <t>柯耀宗</t>
    </r>
    <phoneticPr fontId="2" type="noConversion"/>
  </si>
  <si>
    <r>
      <rPr>
        <sz val="12"/>
        <color theme="1"/>
        <rFont val="細明體"/>
        <family val="3"/>
        <charset val="136"/>
      </rPr>
      <t>農委會林務局補助台中市政府「</t>
    </r>
    <r>
      <rPr>
        <sz val="12"/>
        <color theme="1"/>
        <rFont val="Times New Roman"/>
        <family val="1"/>
      </rPr>
      <t>102</t>
    </r>
    <r>
      <rPr>
        <sz val="12"/>
        <color theme="1"/>
        <rFont val="細明體"/>
        <family val="3"/>
        <charset val="136"/>
      </rPr>
      <t>年度臺中市政府溼地型保護區經營管理計畫」</t>
    </r>
    <phoneticPr fontId="2" type="noConversion"/>
  </si>
  <si>
    <r>
      <rPr>
        <sz val="12"/>
        <color theme="1"/>
        <rFont val="細明體"/>
        <family val="3"/>
        <charset val="136"/>
      </rPr>
      <t>教育部網路通訊人才培育先導型計畫</t>
    </r>
    <r>
      <rPr>
        <sz val="12"/>
        <color theme="1"/>
        <rFont val="Times New Roman"/>
        <family val="1"/>
      </rPr>
      <t>-102</t>
    </r>
    <r>
      <rPr>
        <sz val="12"/>
        <color theme="1"/>
        <rFont val="細明體"/>
        <family val="3"/>
        <charset val="136"/>
      </rPr>
      <t>年度重點領域學程推廣計畫「嵌入式系統軟體學程」及「多核心系統應用專題」</t>
    </r>
    <phoneticPr fontId="2" type="noConversion"/>
  </si>
  <si>
    <r>
      <rPr>
        <sz val="12"/>
        <color theme="1"/>
        <rFont val="細明體"/>
        <family val="3"/>
        <charset val="136"/>
      </rPr>
      <t>資訊工程學系</t>
    </r>
    <phoneticPr fontId="2" type="noConversion"/>
  </si>
  <si>
    <r>
      <rPr>
        <sz val="12"/>
        <color theme="1"/>
        <rFont val="細明體"/>
        <family val="3"/>
        <charset val="136"/>
      </rPr>
      <t>林正基</t>
    </r>
    <phoneticPr fontId="2" type="noConversion"/>
  </si>
  <si>
    <r>
      <t>102</t>
    </r>
    <r>
      <rPr>
        <sz val="12"/>
        <color theme="1"/>
        <rFont val="細明體"/>
        <family val="3"/>
        <charset val="136"/>
      </rPr>
      <t>年教育部「資通安全學程計畫」</t>
    </r>
    <phoneticPr fontId="2" type="noConversion"/>
  </si>
  <si>
    <r>
      <rPr>
        <sz val="12"/>
        <color theme="1"/>
        <rFont val="細明體"/>
        <family val="3"/>
        <charset val="136"/>
      </rPr>
      <t>資管系</t>
    </r>
  </si>
  <si>
    <r>
      <rPr>
        <sz val="12"/>
        <color theme="1"/>
        <rFont val="細明體"/>
        <family val="3"/>
        <charset val="136"/>
      </rPr>
      <t>陳澤雄</t>
    </r>
    <phoneticPr fontId="2" type="noConversion"/>
  </si>
  <si>
    <r>
      <rPr>
        <sz val="12"/>
        <color theme="1"/>
        <rFont val="細明體"/>
        <family val="3"/>
        <charset val="136"/>
      </rPr>
      <t>許書銘</t>
    </r>
    <phoneticPr fontId="2" type="noConversion"/>
  </si>
  <si>
    <r>
      <rPr>
        <sz val="12"/>
        <color theme="1"/>
        <rFont val="細明體"/>
        <family val="3"/>
        <charset val="136"/>
      </rPr>
      <t>國科會三年期整合型計畫「綠色旅遊棲地：永續、友善、與健康旅遊環境</t>
    </r>
    <r>
      <rPr>
        <sz val="12"/>
        <color theme="1"/>
        <rFont val="Times New Roman"/>
        <family val="1"/>
      </rPr>
      <t>-</t>
    </r>
    <r>
      <rPr>
        <sz val="12"/>
        <color theme="1"/>
        <rFont val="新細明體"/>
        <family val="1"/>
        <charset val="136"/>
      </rPr>
      <t>綠色旅遊棲地：永續、友善、與健康旅遊環境</t>
    </r>
    <r>
      <rPr>
        <sz val="12"/>
        <color theme="1"/>
        <rFont val="Times New Roman"/>
        <family val="1"/>
      </rPr>
      <t>(3/3)</t>
    </r>
    <r>
      <rPr>
        <sz val="12"/>
        <color theme="1"/>
        <rFont val="新細明體"/>
        <family val="1"/>
        <charset val="136"/>
      </rPr>
      <t>」</t>
    </r>
    <phoneticPr fontId="2" type="noConversion"/>
  </si>
  <si>
    <r>
      <rPr>
        <sz val="12"/>
        <color theme="1"/>
        <rFont val="細明體"/>
        <family val="3"/>
        <charset val="136"/>
      </rPr>
      <t>景觀系</t>
    </r>
    <phoneticPr fontId="2" type="noConversion"/>
  </si>
  <si>
    <r>
      <rPr>
        <sz val="12"/>
        <color theme="1"/>
        <rFont val="細明體"/>
        <family val="3"/>
        <charset val="136"/>
      </rPr>
      <t>侯景雄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</si>
  <si>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101</t>
    </r>
    <r>
      <rPr>
        <sz val="12"/>
        <color theme="1"/>
        <rFont val="新細明體"/>
        <family val="1"/>
        <charset val="136"/>
      </rPr>
      <t>年度</t>
    </r>
    <r>
      <rPr>
        <sz val="12"/>
        <color theme="1"/>
        <rFont val="Times New Roman"/>
        <family val="1"/>
      </rPr>
      <t>[</t>
    </r>
    <r>
      <rPr>
        <sz val="12"/>
        <color theme="1"/>
        <rFont val="新細明體"/>
        <family val="1"/>
        <charset val="136"/>
      </rPr>
      <t>學海飛颺</t>
    </r>
    <r>
      <rPr>
        <sz val="12"/>
        <color theme="1"/>
        <rFont val="Times New Roman"/>
        <family val="1"/>
      </rPr>
      <t>]/[</t>
    </r>
    <r>
      <rPr>
        <sz val="12"/>
        <color theme="1"/>
        <rFont val="新細明體"/>
        <family val="1"/>
        <charset val="136"/>
      </rPr>
      <t>學海惜珠</t>
    </r>
    <r>
      <rPr>
        <sz val="12"/>
        <color theme="1"/>
        <rFont val="Times New Roman"/>
        <family val="1"/>
      </rPr>
      <t>]</t>
    </r>
    <phoneticPr fontId="2" type="noConversion"/>
  </si>
  <si>
    <r>
      <rPr>
        <sz val="12"/>
        <color theme="1"/>
        <rFont val="細明體"/>
        <family val="3"/>
        <charset val="136"/>
      </rPr>
      <t>國際教育合作處</t>
    </r>
    <phoneticPr fontId="2" type="noConversion"/>
  </si>
  <si>
    <r>
      <rPr>
        <sz val="12"/>
        <color theme="1"/>
        <rFont val="細明體"/>
        <family val="3"/>
        <charset val="136"/>
      </rPr>
      <t>高少凡</t>
    </r>
    <phoneticPr fontId="2" type="noConversion"/>
  </si>
  <si>
    <r>
      <rPr>
        <sz val="12"/>
        <color theme="1"/>
        <rFont val="細明體"/>
        <family val="3"/>
        <charset val="136"/>
      </rPr>
      <t>中區區域教學資源中心計畫</t>
    </r>
    <r>
      <rPr>
        <sz val="12"/>
        <color theme="1"/>
        <rFont val="Times New Roman"/>
        <family val="1"/>
      </rPr>
      <t>(</t>
    </r>
    <r>
      <rPr>
        <sz val="12"/>
        <color theme="1"/>
        <rFont val="細明體"/>
        <family val="3"/>
        <charset val="136"/>
      </rPr>
      <t>資源整合分享計畫</t>
    </r>
    <r>
      <rPr>
        <sz val="12"/>
        <color theme="1"/>
        <rFont val="Times New Roman"/>
        <family val="1"/>
      </rPr>
      <t>)-</t>
    </r>
    <r>
      <rPr>
        <sz val="12"/>
        <color theme="1"/>
        <rFont val="細明體"/>
        <family val="3"/>
        <charset val="136"/>
      </rPr>
      <t>三、資源整合計畫總計畫：大一新生英語強化營</t>
    </r>
    <phoneticPr fontId="2" type="noConversion"/>
  </si>
  <si>
    <r>
      <rPr>
        <sz val="12"/>
        <color theme="1"/>
        <rFont val="細明體"/>
        <family val="3"/>
        <charset val="136"/>
      </rPr>
      <t>教學資源中心</t>
    </r>
    <phoneticPr fontId="2" type="noConversion"/>
  </si>
  <si>
    <r>
      <t>101</t>
    </r>
    <r>
      <rPr>
        <sz val="12"/>
        <color theme="1"/>
        <rFont val="新細明體"/>
        <family val="1"/>
        <charset val="136"/>
      </rPr>
      <t>年度補助大專校院獎勵特殊優秀人才措施</t>
    </r>
    <phoneticPr fontId="2" type="noConversion"/>
  </si>
  <si>
    <r>
      <rPr>
        <sz val="12"/>
        <color theme="1"/>
        <rFont val="細明體"/>
        <family val="3"/>
        <charset val="136"/>
      </rPr>
      <t>研究發展處</t>
    </r>
    <phoneticPr fontId="2" type="noConversion"/>
  </si>
  <si>
    <r>
      <rPr>
        <sz val="12"/>
        <color theme="1"/>
        <rFont val="細明體"/>
        <family val="3"/>
        <charset val="136"/>
      </rPr>
      <t>湯銘哲</t>
    </r>
    <phoneticPr fontId="2" type="noConversion"/>
  </si>
  <si>
    <r>
      <t>101</t>
    </r>
    <r>
      <rPr>
        <sz val="12"/>
        <color theme="1"/>
        <rFont val="新細明體"/>
        <family val="1"/>
        <charset val="136"/>
      </rPr>
      <t>年度大專校院輔導工作計劃</t>
    </r>
    <r>
      <rPr>
        <sz val="12"/>
        <color theme="1"/>
        <rFont val="Times New Roman"/>
        <family val="1"/>
      </rPr>
      <t>--</t>
    </r>
    <r>
      <rPr>
        <sz val="12"/>
        <color theme="1"/>
        <rFont val="新細明體"/>
        <family val="1"/>
        <charset val="136"/>
      </rPr>
      <t>「多元文化諮商</t>
    </r>
    <r>
      <rPr>
        <sz val="12"/>
        <color theme="1"/>
        <rFont val="Times New Roman"/>
        <family val="1"/>
      </rPr>
      <t>-</t>
    </r>
    <r>
      <rPr>
        <sz val="12"/>
        <color theme="1"/>
        <rFont val="新細明體"/>
        <family val="1"/>
        <charset val="136"/>
      </rPr>
      <t>境外生的認識與輔導研討會」</t>
    </r>
    <phoneticPr fontId="2" type="noConversion"/>
  </si>
  <si>
    <r>
      <rPr>
        <sz val="12"/>
        <color theme="1"/>
        <rFont val="細明體"/>
        <family val="3"/>
        <charset val="136"/>
      </rPr>
      <t>學生諮商中心</t>
    </r>
    <phoneticPr fontId="2" type="noConversion"/>
  </si>
  <si>
    <r>
      <rPr>
        <sz val="12"/>
        <color theme="1"/>
        <rFont val="細明體"/>
        <family val="3"/>
        <charset val="136"/>
      </rPr>
      <t>羅文聰</t>
    </r>
    <r>
      <rPr>
        <sz val="12"/>
        <color theme="1"/>
        <rFont val="Times New Roman"/>
        <family val="1"/>
      </rPr>
      <t>/</t>
    </r>
    <r>
      <rPr>
        <sz val="12"/>
        <color theme="1"/>
        <rFont val="細明體"/>
        <family val="3"/>
        <charset val="136"/>
      </rPr>
      <t>吳秀照</t>
    </r>
    <phoneticPr fontId="2" type="noConversion"/>
  </si>
  <si>
    <r>
      <rPr>
        <sz val="12"/>
        <color theme="1"/>
        <rFont val="細明體"/>
        <family val="3"/>
        <charset val="136"/>
      </rPr>
      <t>文化部</t>
    </r>
    <r>
      <rPr>
        <sz val="12"/>
        <color theme="1"/>
        <rFont val="Times New Roman"/>
        <family val="1"/>
      </rPr>
      <t>101</t>
    </r>
    <r>
      <rPr>
        <sz val="12"/>
        <color theme="1"/>
        <rFont val="新細明體"/>
        <family val="1"/>
        <charset val="136"/>
      </rPr>
      <t>年度輔導藝文產業創新育成補助計畫</t>
    </r>
    <phoneticPr fontId="2" type="noConversion"/>
  </si>
  <si>
    <r>
      <rPr>
        <sz val="12"/>
        <color theme="1"/>
        <rFont val="細明體"/>
        <family val="3"/>
        <charset val="136"/>
      </rPr>
      <t>創新育成中心</t>
    </r>
    <phoneticPr fontId="2" type="noConversion"/>
  </si>
  <si>
    <r>
      <rPr>
        <sz val="12"/>
        <color theme="1"/>
        <rFont val="細明體"/>
        <family val="3"/>
        <charset val="136"/>
      </rPr>
      <t>周瑛琪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</si>
  <si>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101</t>
    </r>
    <r>
      <rPr>
        <sz val="12"/>
        <color theme="1"/>
        <rFont val="細明體"/>
        <family val="3"/>
        <charset val="136"/>
      </rPr>
      <t>學年度大專校院推動學校健康促進實施計畫</t>
    </r>
    <phoneticPr fontId="2" type="noConversion"/>
  </si>
  <si>
    <r>
      <rPr>
        <sz val="12"/>
        <color theme="1"/>
        <rFont val="細明體"/>
        <family val="3"/>
        <charset val="136"/>
      </rPr>
      <t>學生事務處衛保組</t>
    </r>
    <phoneticPr fontId="2" type="noConversion"/>
  </si>
  <si>
    <r>
      <rPr>
        <sz val="12"/>
        <color theme="1"/>
        <rFont val="細明體"/>
        <family val="3"/>
        <charset val="136"/>
      </rPr>
      <t>羅文聰</t>
    </r>
    <phoneticPr fontId="2" type="noConversion"/>
  </si>
  <si>
    <r>
      <rPr>
        <sz val="12"/>
        <color theme="1"/>
        <rFont val="細明體"/>
        <family val="3"/>
        <charset val="136"/>
      </rPr>
      <t>教育部「高齡化社會與產業」跨科際學分學程課程群組推動計畫</t>
    </r>
    <phoneticPr fontId="2" type="noConversion"/>
  </si>
  <si>
    <r>
      <rPr>
        <sz val="12"/>
        <color theme="1"/>
        <rFont val="細明體"/>
        <family val="3"/>
        <charset val="136"/>
      </rPr>
      <t>教育部『公民素養陶塑計畫〈第</t>
    </r>
    <r>
      <rPr>
        <sz val="12"/>
        <color theme="1"/>
        <rFont val="Times New Roman"/>
        <family val="1"/>
      </rPr>
      <t>2</t>
    </r>
    <r>
      <rPr>
        <sz val="12"/>
        <color theme="1"/>
        <rFont val="細明體"/>
        <family val="3"/>
        <charset val="136"/>
      </rPr>
      <t>年</t>
    </r>
    <r>
      <rPr>
        <sz val="12"/>
        <color theme="1"/>
        <rFont val="Times New Roman"/>
        <family val="1"/>
      </rPr>
      <t>/3</t>
    </r>
    <r>
      <rPr>
        <sz val="12"/>
        <color theme="1"/>
        <rFont val="細明體"/>
        <family val="3"/>
        <charset val="136"/>
      </rPr>
      <t>年計畫〉</t>
    </r>
    <r>
      <rPr>
        <sz val="12"/>
        <color theme="1"/>
        <rFont val="Times New Roman"/>
        <family val="1"/>
      </rPr>
      <t>-</t>
    </r>
    <r>
      <rPr>
        <sz val="12"/>
        <color theme="1"/>
        <rFont val="細明體"/>
        <family val="3"/>
        <charset val="136"/>
      </rPr>
      <t>全面型計畫</t>
    </r>
    <r>
      <rPr>
        <sz val="12"/>
        <color theme="1"/>
        <rFont val="Times New Roman"/>
        <family val="1"/>
      </rPr>
      <t>(A</t>
    </r>
    <r>
      <rPr>
        <sz val="12"/>
        <color theme="1"/>
        <rFont val="細明體"/>
        <family val="3"/>
        <charset val="136"/>
      </rPr>
      <t>類</t>
    </r>
    <r>
      <rPr>
        <sz val="12"/>
        <color theme="1"/>
        <rFont val="Times New Roman"/>
        <family val="1"/>
      </rPr>
      <t>)</t>
    </r>
    <r>
      <rPr>
        <sz val="12"/>
        <color theme="1"/>
        <rFont val="細明體"/>
        <family val="3"/>
        <charset val="136"/>
      </rPr>
      <t>』</t>
    </r>
    <phoneticPr fontId="2" type="noConversion"/>
  </si>
  <si>
    <r>
      <t>102</t>
    </r>
    <r>
      <rPr>
        <sz val="12"/>
        <color theme="1"/>
        <rFont val="細明體"/>
        <family val="3"/>
        <charset val="136"/>
      </rPr>
      <t>年度「大專校院社團帶動中小學社團發展計劃」</t>
    </r>
    <phoneticPr fontId="2" type="noConversion"/>
  </si>
  <si>
    <r>
      <rPr>
        <sz val="12"/>
        <color theme="1"/>
        <rFont val="細明體"/>
        <family val="3"/>
        <charset val="136"/>
      </rPr>
      <t>事務處課外組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</si>
  <si>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102</t>
    </r>
    <r>
      <rPr>
        <sz val="12"/>
        <color theme="1"/>
        <rFont val="細明體"/>
        <family val="3"/>
        <charset val="136"/>
      </rPr>
      <t>年度僑生輔導經費</t>
    </r>
    <phoneticPr fontId="2" type="noConversion"/>
  </si>
  <si>
    <r>
      <rPr>
        <sz val="12"/>
        <color theme="1"/>
        <rFont val="細明體"/>
        <family val="3"/>
        <charset val="136"/>
      </rPr>
      <t>文化部</t>
    </r>
    <r>
      <rPr>
        <sz val="12"/>
        <color theme="1"/>
        <rFont val="Times New Roman"/>
        <family val="1"/>
      </rPr>
      <t>102</t>
    </r>
    <r>
      <rPr>
        <sz val="12"/>
        <color theme="1"/>
        <rFont val="細明體"/>
        <family val="3"/>
        <charset val="136"/>
      </rPr>
      <t>年度輔導藝文產業創新育成補助計畫</t>
    </r>
    <phoneticPr fontId="2" type="noConversion"/>
  </si>
  <si>
    <r>
      <rPr>
        <sz val="12"/>
        <color theme="1"/>
        <rFont val="細明體"/>
        <family val="3"/>
        <charset val="136"/>
      </rPr>
      <t>教育部</t>
    </r>
    <r>
      <rPr>
        <sz val="12"/>
        <color theme="1"/>
        <rFont val="Times New Roman"/>
        <family val="1"/>
      </rPr>
      <t>102</t>
    </r>
    <r>
      <rPr>
        <sz val="12"/>
        <color theme="1"/>
        <rFont val="細明體"/>
        <family val="3"/>
        <charset val="136"/>
      </rPr>
      <t>年度獎助私立大專校院學生事務與輔導工作經費─特色主題計畫</t>
    </r>
    <phoneticPr fontId="2" type="noConversion"/>
  </si>
  <si>
    <r>
      <rPr>
        <sz val="12"/>
        <color theme="1"/>
        <rFont val="細明體"/>
        <family val="3"/>
        <charset val="136"/>
      </rPr>
      <t>學生事務處</t>
    </r>
    <phoneticPr fontId="2" type="noConversion"/>
  </si>
  <si>
    <r>
      <rPr>
        <sz val="12"/>
        <color theme="1"/>
        <rFont val="細明體"/>
        <family val="3"/>
        <charset val="136"/>
      </rPr>
      <t>備註：</t>
    </r>
    <r>
      <rPr>
        <sz val="12"/>
        <color theme="1"/>
        <rFont val="Times New Roman"/>
        <family val="1"/>
      </rPr>
      <t>101</t>
    </r>
    <r>
      <rPr>
        <sz val="12"/>
        <color theme="1"/>
        <rFont val="細明體"/>
        <family val="3"/>
        <charset val="136"/>
      </rPr>
      <t>學年度提撥專案經費補助配合款原預算</t>
    </r>
    <r>
      <rPr>
        <sz val="12"/>
        <color theme="1"/>
        <rFont val="Times New Roman"/>
        <family val="1"/>
      </rPr>
      <t>551</t>
    </r>
    <r>
      <rPr>
        <sz val="12"/>
        <color theme="1"/>
        <rFont val="細明體"/>
        <family val="3"/>
        <charset val="136"/>
      </rPr>
      <t>萬元整，簽請追加</t>
    </r>
    <r>
      <rPr>
        <sz val="12"/>
        <color theme="1"/>
        <rFont val="Times New Roman"/>
        <family val="1"/>
      </rPr>
      <t>43</t>
    </r>
    <r>
      <rPr>
        <sz val="12"/>
        <color theme="1"/>
        <rFont val="細明體"/>
        <family val="3"/>
        <charset val="136"/>
      </rPr>
      <t>萬元整，提報董事會預算追加</t>
    </r>
    <r>
      <rPr>
        <sz val="12"/>
        <color theme="1"/>
        <rFont val="Times New Roman"/>
        <family val="1"/>
      </rPr>
      <t>150</t>
    </r>
    <r>
      <rPr>
        <sz val="12"/>
        <color theme="1"/>
        <rFont val="細明體"/>
        <family val="3"/>
        <charset val="136"/>
      </rPr>
      <t>萬元整，共計</t>
    </r>
    <r>
      <rPr>
        <sz val="12"/>
        <color theme="1"/>
        <rFont val="Times New Roman"/>
        <family val="1"/>
      </rPr>
      <t>744</t>
    </r>
    <r>
      <rPr>
        <sz val="12"/>
        <color theme="1"/>
        <rFont val="細明體"/>
        <family val="3"/>
        <charset val="136"/>
      </rPr>
      <t>萬元整。</t>
    </r>
    <phoneticPr fontId="2" type="noConversion"/>
  </si>
  <si>
    <t>創新育成中心/企業管理學系</t>
    <phoneticPr fontId="2" type="noConversion"/>
  </si>
  <si>
    <r>
      <rPr>
        <sz val="12"/>
        <color indexed="8"/>
        <rFont val="細明體"/>
        <family val="3"/>
        <charset val="136"/>
      </rPr>
      <t>備註：</t>
    </r>
    <r>
      <rPr>
        <sz val="12"/>
        <color indexed="8"/>
        <rFont val="Times New Roman"/>
        <family val="1"/>
      </rPr>
      <t>102</t>
    </r>
    <r>
      <rPr>
        <sz val="12"/>
        <color indexed="8"/>
        <rFont val="細明體"/>
        <family val="3"/>
        <charset val="136"/>
      </rPr>
      <t>學年度提撥專案經費補助配合款原預算</t>
    </r>
    <r>
      <rPr>
        <sz val="12"/>
        <color indexed="8"/>
        <rFont val="Times New Roman"/>
        <family val="1"/>
      </rPr>
      <t>550</t>
    </r>
    <r>
      <rPr>
        <sz val="12"/>
        <color indexed="8"/>
        <rFont val="細明體"/>
        <family val="3"/>
        <charset val="136"/>
      </rPr>
      <t>萬元整，簽請追加</t>
    </r>
    <r>
      <rPr>
        <sz val="12"/>
        <color indexed="8"/>
        <rFont val="Times New Roman"/>
        <family val="1"/>
      </rPr>
      <t>96</t>
    </r>
    <r>
      <rPr>
        <sz val="12"/>
        <color indexed="8"/>
        <rFont val="細明體"/>
        <family val="3"/>
        <charset val="136"/>
      </rPr>
      <t>萬元整，研發處單位預算流入</t>
    </r>
    <r>
      <rPr>
        <sz val="12"/>
        <color indexed="8"/>
        <rFont val="Times New Roman"/>
        <family val="1"/>
      </rPr>
      <t>539,900</t>
    </r>
    <r>
      <rPr>
        <sz val="12"/>
        <color indexed="8"/>
        <rFont val="細明體"/>
        <family val="3"/>
        <charset val="136"/>
      </rPr>
      <t>元整，共計</t>
    </r>
    <r>
      <rPr>
        <sz val="12"/>
        <color indexed="8"/>
        <rFont val="Times New Roman"/>
        <family val="1"/>
      </rPr>
      <t>6,999,900</t>
    </r>
    <r>
      <rPr>
        <sz val="12"/>
        <color indexed="8"/>
        <rFont val="細明體"/>
        <family val="3"/>
        <charset val="136"/>
      </rPr>
      <t>元整。</t>
    </r>
    <phoneticPr fontId="2" type="noConversion"/>
  </si>
  <si>
    <t>臺中市政府</t>
    <phoneticPr fontId="2" type="noConversion"/>
  </si>
  <si>
    <t>共同學科暨通識教育中心</t>
  </si>
  <si>
    <t>共同學科暨通識教育中心</t>
    <phoneticPr fontId="2" type="noConversion"/>
  </si>
  <si>
    <r>
      <t>單位</t>
    </r>
    <r>
      <rPr>
        <sz val="12"/>
        <color rgb="FFC00000"/>
        <rFont val="Times New Roman"/>
        <family val="1"/>
      </rPr>
      <t/>
    </r>
    <phoneticPr fontId="2" type="noConversion"/>
  </si>
  <si>
    <t>補助單位</t>
    <phoneticPr fontId="2" type="noConversion"/>
  </si>
  <si>
    <t>配合款</t>
    <phoneticPr fontId="2" type="noConversion"/>
  </si>
  <si>
    <t>比例</t>
    <phoneticPr fontId="2" type="noConversion"/>
  </si>
  <si>
    <t>國科會</t>
    <phoneticPr fontId="2" type="noConversion"/>
  </si>
  <si>
    <t>國科會</t>
    <phoneticPr fontId="2" type="noConversion"/>
  </si>
  <si>
    <r>
      <rPr>
        <sz val="12"/>
        <color theme="1"/>
        <rFont val="細明體"/>
        <family val="3"/>
        <charset val="136"/>
      </rPr>
      <t>備註：</t>
    </r>
    <r>
      <rPr>
        <sz val="12"/>
        <color theme="1"/>
        <rFont val="Times New Roman"/>
        <family val="1"/>
      </rPr>
      <t>103</t>
    </r>
    <r>
      <rPr>
        <sz val="12"/>
        <color theme="1"/>
        <rFont val="細明體"/>
        <family val="3"/>
        <charset val="136"/>
      </rPr>
      <t>學年度提撥專案經費補助配合款原預算</t>
    </r>
    <r>
      <rPr>
        <sz val="12"/>
        <color theme="1"/>
        <rFont val="Times New Roman"/>
        <family val="1"/>
      </rPr>
      <t>600</t>
    </r>
    <r>
      <rPr>
        <sz val="12"/>
        <color theme="1"/>
        <rFont val="細明體"/>
        <family val="3"/>
        <charset val="136"/>
      </rPr>
      <t>萬元整，研發處單位預算流入</t>
    </r>
    <r>
      <rPr>
        <sz val="12"/>
        <color theme="1"/>
        <rFont val="Times New Roman"/>
        <family val="1"/>
      </rPr>
      <t>30</t>
    </r>
    <r>
      <rPr>
        <sz val="12"/>
        <color theme="1"/>
        <rFont val="細明體"/>
        <family val="3"/>
        <charset val="136"/>
      </rPr>
      <t>萬元整，共計</t>
    </r>
    <r>
      <rPr>
        <sz val="12"/>
        <color theme="1"/>
        <rFont val="Times New Roman"/>
        <family val="1"/>
      </rPr>
      <t>630</t>
    </r>
    <r>
      <rPr>
        <sz val="12"/>
        <color theme="1"/>
        <rFont val="細明體"/>
        <family val="3"/>
        <charset val="136"/>
      </rPr>
      <t>萬元整。</t>
    </r>
    <phoneticPr fontId="2" type="noConversion"/>
  </si>
  <si>
    <r>
      <t>104</t>
    </r>
    <r>
      <rPr>
        <b/>
        <sz val="14"/>
        <color indexed="8"/>
        <rFont val="細明體"/>
        <family val="3"/>
        <charset val="136"/>
      </rPr>
      <t>學年度提撥專案經費補助配合款申請計畫</t>
    </r>
    <phoneticPr fontId="2" type="noConversion"/>
  </si>
  <si>
    <r>
      <rPr>
        <sz val="12"/>
        <color indexed="8"/>
        <rFont val="新細明體"/>
        <family val="1"/>
        <charset val="136"/>
      </rPr>
      <t>計畫名稱</t>
    </r>
    <phoneticPr fontId="2" type="noConversion"/>
  </si>
  <si>
    <r>
      <rPr>
        <sz val="12"/>
        <color indexed="8"/>
        <rFont val="細明體"/>
        <family val="3"/>
        <charset val="136"/>
      </rPr>
      <t>計畫補助款</t>
    </r>
    <phoneticPr fontId="2" type="noConversion"/>
  </si>
  <si>
    <r>
      <rPr>
        <sz val="12"/>
        <color indexed="8"/>
        <rFont val="新細明體"/>
        <family val="1"/>
        <charset val="136"/>
      </rPr>
      <t>學校配合款</t>
    </r>
    <phoneticPr fontId="2" type="noConversion"/>
  </si>
  <si>
    <r>
      <rPr>
        <sz val="12"/>
        <color indexed="8"/>
        <rFont val="新細明體"/>
        <family val="1"/>
        <charset val="136"/>
      </rPr>
      <t>單位自籌款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</si>
  <si>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年度「學海飛颺計畫」</t>
    </r>
    <phoneticPr fontId="2" type="noConversion"/>
  </si>
  <si>
    <r>
      <rPr>
        <sz val="12"/>
        <color indexed="8"/>
        <rFont val="Times New Roman"/>
        <family val="1"/>
      </rPr>
      <t>104</t>
    </r>
    <r>
      <rPr>
        <sz val="12"/>
        <color indexed="8"/>
        <rFont val="細明體"/>
        <family val="3"/>
        <charset val="136"/>
      </rPr>
      <t>年度「學海築夢計畫」</t>
    </r>
    <phoneticPr fontId="2" type="noConversion"/>
  </si>
  <si>
    <t>104年度「補助國內公私立大學校院選送學生新興市場企業實習計畫」</t>
    <phoneticPr fontId="2" type="noConversion"/>
  </si>
  <si>
    <t>會計系</t>
    <phoneticPr fontId="2" type="noConversion"/>
  </si>
  <si>
    <t>許恩得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</si>
  <si>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年第</t>
    </r>
    <r>
      <rPr>
        <sz val="12"/>
        <color indexed="8"/>
        <rFont val="Times New Roman"/>
        <family val="1"/>
      </rPr>
      <t>3</t>
    </r>
    <r>
      <rPr>
        <sz val="12"/>
        <color indexed="8"/>
        <rFont val="細明體"/>
        <family val="3"/>
        <charset val="136"/>
      </rPr>
      <t>期獎勵大學校院設立區域教學資源整合分享計畫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細明體"/>
        <family val="3"/>
        <charset val="136"/>
      </rPr>
      <t>中區區域教學資源中心</t>
    </r>
    <r>
      <rPr>
        <sz val="12"/>
        <color indexed="8"/>
        <rFont val="Times New Roman"/>
        <family val="1"/>
      </rPr>
      <t xml:space="preserve">) </t>
    </r>
    <r>
      <rPr>
        <sz val="12"/>
        <color indexed="8"/>
        <rFont val="細明體"/>
        <family val="3"/>
        <charset val="136"/>
      </rPr>
      <t>「</t>
    </r>
    <r>
      <rPr>
        <sz val="12"/>
        <color indexed="8"/>
        <rFont val="Times New Roman"/>
        <family val="1"/>
      </rPr>
      <t>2015</t>
    </r>
    <r>
      <rPr>
        <sz val="12"/>
        <color indexed="8"/>
        <rFont val="細明體"/>
        <family val="3"/>
        <charset val="136"/>
      </rPr>
      <t>中區大學新生英語強化營」</t>
    </r>
    <phoneticPr fontId="2" type="noConversion"/>
  </si>
  <si>
    <t>教務處教學資源中心</t>
    <phoneticPr fontId="2" type="noConversion"/>
  </si>
  <si>
    <t>周瑛琪</t>
    <phoneticPr fontId="2" type="noConversion"/>
  </si>
  <si>
    <r>
      <rPr>
        <sz val="12"/>
        <color indexed="8"/>
        <rFont val="細明體"/>
        <family val="3"/>
        <charset val="136"/>
      </rPr>
      <t>第</t>
    </r>
    <r>
      <rPr>
        <sz val="12"/>
        <color indexed="8"/>
        <rFont val="Times New Roman"/>
        <family val="1"/>
      </rPr>
      <t>3</t>
    </r>
    <r>
      <rPr>
        <sz val="12"/>
        <color indexed="8"/>
        <rFont val="細明體"/>
        <family val="3"/>
        <charset val="136"/>
      </rPr>
      <t>期第</t>
    </r>
    <r>
      <rPr>
        <sz val="12"/>
        <color indexed="8"/>
        <rFont val="Times New Roman"/>
        <family val="1"/>
      </rPr>
      <t>2</t>
    </r>
    <r>
      <rPr>
        <sz val="12"/>
        <color indexed="8"/>
        <rFont val="細明體"/>
        <family val="3"/>
        <charset val="136"/>
      </rPr>
      <t>階段「獎勵大學校院辦理區域資源整合分享計畫」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細明體"/>
        <family val="3"/>
        <charset val="136"/>
      </rPr>
      <t>中區區域教學資源整合分享計畫</t>
    </r>
    <r>
      <rPr>
        <sz val="12"/>
        <color indexed="8"/>
        <rFont val="Times New Roman"/>
        <family val="1"/>
      </rPr>
      <t>)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</si>
  <si>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學年度「教育部補助師資培育之大學辦理精進師資素質計畫（一般師資培育之大學組）」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</si>
  <si>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年度「整合奈米材料與拉曼光譜以開發個人化癌症檢測平台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細明體"/>
        <family val="3"/>
        <charset val="136"/>
      </rPr>
      <t>以大腸癌為例－整
合奈米材料與拉曼光譜以開發個人化癌症檢測平台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細明體"/>
        <family val="3"/>
        <charset val="136"/>
      </rPr>
      <t>以大腸癌為例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細明體"/>
        <family val="3"/>
        <charset val="136"/>
      </rPr>
      <t>」</t>
    </r>
    <phoneticPr fontId="2" type="noConversion"/>
  </si>
  <si>
    <t>奈米科技研究中心</t>
  </si>
  <si>
    <t>簡世森</t>
    <phoneticPr fontId="2" type="noConversion"/>
  </si>
  <si>
    <r>
      <t>綠色生活系統之永續規劃與經營模式研究－以大台中生活圈為例</t>
    </r>
    <r>
      <rPr>
        <sz val="12"/>
        <rFont val="Times New Roman"/>
        <family val="1"/>
      </rPr>
      <t>(2/2)</t>
    </r>
    <phoneticPr fontId="2" type="noConversion"/>
  </si>
  <si>
    <t>黃開義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</si>
  <si>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年度人文及社會科學知識跨界應用能力培育計畫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</si>
  <si>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年智慧電子前瞻技術精進課程及模組推廣計畫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細明體"/>
        <family val="3"/>
        <charset val="136"/>
      </rPr>
      <t>「</t>
    </r>
    <r>
      <rPr>
        <sz val="12"/>
        <color indexed="8"/>
        <rFont val="Times New Roman"/>
        <family val="1"/>
      </rPr>
      <t>AT-04</t>
    </r>
    <r>
      <rPr>
        <sz val="12"/>
        <color indexed="8"/>
        <rFont val="細明體"/>
        <family val="3"/>
        <charset val="136"/>
      </rPr>
      <t>多核心精進模組組合之課程」</t>
    </r>
    <phoneticPr fontId="2" type="noConversion"/>
  </si>
  <si>
    <t>資工系</t>
  </si>
  <si>
    <t>楊朝棟</t>
    <phoneticPr fontId="2" type="noConversion"/>
  </si>
  <si>
    <t>勞動部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</si>
  <si>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學年度行政院勞動部勞動力發展署大專院校就業學程「理財規劃財金證照」學程計畫</t>
    </r>
    <phoneticPr fontId="2" type="noConversion"/>
  </si>
  <si>
    <t>財經系</t>
    <phoneticPr fontId="2" type="noConversion"/>
  </si>
  <si>
    <t>王凱立</t>
    <phoneticPr fontId="2" type="noConversion"/>
  </si>
  <si>
    <t>科技部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</si>
  <si>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學年度科學工業園區人才培育補助計畫</t>
    </r>
    <phoneticPr fontId="2" type="noConversion"/>
  </si>
  <si>
    <t>工工系</t>
  </si>
  <si>
    <t>翁紹仁</t>
    <phoneticPr fontId="2" type="noConversion"/>
  </si>
  <si>
    <r>
      <t>「大學校院弱勢學生學習輔導補助計畫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細明體"/>
        <family val="3"/>
        <charset val="136"/>
      </rPr>
      <t>起飛計畫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細明體"/>
        <family val="3"/>
        <charset val="136"/>
      </rPr>
      <t>」</t>
    </r>
    <phoneticPr fontId="2" type="noConversion"/>
  </si>
  <si>
    <t>學務處</t>
    <phoneticPr fontId="2" type="noConversion"/>
  </si>
  <si>
    <t>宋興洲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</si>
  <si>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年度提升私校研發能量專案計畫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細明體"/>
        <family val="3"/>
        <charset val="136"/>
      </rPr>
      <t>整合型</t>
    </r>
    <r>
      <rPr>
        <sz val="12"/>
        <color indexed="8"/>
        <rFont val="Times New Roman"/>
        <family val="1"/>
      </rPr>
      <t xml:space="preserve">) </t>
    </r>
    <r>
      <rPr>
        <sz val="12"/>
        <color indexed="8"/>
        <rFont val="細明體"/>
        <family val="3"/>
        <charset val="136"/>
      </rPr>
      <t>：【新穎的葡萄糖代謝機制在大腸癌上的治療策略</t>
    </r>
    <r>
      <rPr>
        <sz val="12"/>
        <color indexed="8"/>
        <rFont val="Times New Roman"/>
        <family val="1"/>
      </rPr>
      <t xml:space="preserve">(1/3) </t>
    </r>
    <r>
      <rPr>
        <sz val="12"/>
        <color indexed="8"/>
        <rFont val="細明體"/>
        <family val="3"/>
        <charset val="136"/>
      </rPr>
      <t>】</t>
    </r>
  </si>
  <si>
    <t>生命科學研究中心</t>
  </si>
  <si>
    <t>謝明麗</t>
    <phoneticPr fontId="2" type="noConversion"/>
  </si>
  <si>
    <r>
      <t>103</t>
    </r>
    <r>
      <rPr>
        <sz val="12"/>
        <color indexed="8"/>
        <rFont val="細明體"/>
        <family val="3"/>
        <charset val="136"/>
      </rPr>
      <t>年度科技部補助本校「提升私校研發能量專案計畫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細明體"/>
        <family val="3"/>
        <charset val="136"/>
      </rPr>
      <t>新創事業價值創造與營運績效之整合性研究」</t>
    </r>
  </si>
  <si>
    <t>詹家昌</t>
    <phoneticPr fontId="2" type="noConversion"/>
  </si>
  <si>
    <t>教育部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</si>
  <si>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年度大專校院健康促進學校實施計畫</t>
    </r>
    <phoneticPr fontId="2" type="noConversion"/>
  </si>
  <si>
    <t>王淑玲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</si>
  <si>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年度數位學伴計畫</t>
    </r>
    <phoneticPr fontId="2" type="noConversion"/>
  </si>
  <si>
    <t>電子計算機中心</t>
    <phoneticPr fontId="2" type="noConversion"/>
  </si>
  <si>
    <t>補助大專校院輔導身心障礙學生工作計畫</t>
  </si>
  <si>
    <t>學生事務處 學諮中心</t>
    <phoneticPr fontId="2" type="noConversion"/>
  </si>
  <si>
    <r>
      <rPr>
        <sz val="12"/>
        <rFont val="新細明體"/>
        <family val="1"/>
        <charset val="136"/>
      </rPr>
      <t>總計</t>
    </r>
    <phoneticPr fontId="2" type="noConversion"/>
  </si>
  <si>
    <t>補助件數</t>
  </si>
  <si>
    <t>補助金額</t>
    <phoneticPr fontId="27" type="noConversion"/>
  </si>
  <si>
    <t>`</t>
    <phoneticPr fontId="2" type="noConversion"/>
  </si>
  <si>
    <t>補助配合款核定金額</t>
    <phoneticPr fontId="2" type="noConversion"/>
  </si>
  <si>
    <t>核定預算</t>
    <phoneticPr fontId="2" type="noConversion"/>
  </si>
  <si>
    <t>編號</t>
    <phoneticPr fontId="2" type="noConversion"/>
  </si>
  <si>
    <t>補助單位</t>
    <phoneticPr fontId="2" type="noConversion"/>
  </si>
  <si>
    <t>申請單位</t>
    <phoneticPr fontId="2" type="noConversion"/>
  </si>
  <si>
    <t>申請人/計畫主持人</t>
    <phoneticPr fontId="2" type="noConversion"/>
  </si>
  <si>
    <t>單位自籌款</t>
    <phoneticPr fontId="2" type="noConversion"/>
  </si>
  <si>
    <t>104年度「學海飛颺計畫」</t>
    <phoneticPr fontId="2" type="noConversion"/>
  </si>
  <si>
    <t>高少凡</t>
    <phoneticPr fontId="2" type="noConversion"/>
  </si>
  <si>
    <t>顏宏偉</t>
    <phoneticPr fontId="2" type="noConversion"/>
  </si>
  <si>
    <t>104年度「學海築夢計畫」</t>
    <phoneticPr fontId="2" type="noConversion"/>
  </si>
  <si>
    <t>周瑛琪
林香伶</t>
    <phoneticPr fontId="2" type="noConversion"/>
  </si>
  <si>
    <t>師資培育中心</t>
    <phoneticPr fontId="2" type="noConversion"/>
  </si>
  <si>
    <t>趙星光</t>
    <phoneticPr fontId="2" type="noConversion"/>
  </si>
  <si>
    <t>企管系</t>
    <phoneticPr fontId="2" type="noConversion"/>
  </si>
  <si>
    <t>王茂駿</t>
    <phoneticPr fontId="2" type="noConversion"/>
  </si>
  <si>
    <t>江文德</t>
  </si>
  <si>
    <t>研發處</t>
    <phoneticPr fontId="2" type="noConversion"/>
  </si>
  <si>
    <t>王立志</t>
    <phoneticPr fontId="2" type="noConversion"/>
  </si>
  <si>
    <t>社會科學學院</t>
    <phoneticPr fontId="2" type="noConversion"/>
  </si>
  <si>
    <t>資訊管理學系</t>
    <phoneticPr fontId="2" type="noConversion"/>
  </si>
  <si>
    <t>林正偉</t>
    <phoneticPr fontId="2" type="noConversion"/>
  </si>
  <si>
    <t>化材系</t>
    <phoneticPr fontId="2" type="noConversion"/>
  </si>
  <si>
    <t>顧野松</t>
    <phoneticPr fontId="2" type="noConversion"/>
  </si>
  <si>
    <t>學務處課外組</t>
    <phoneticPr fontId="2" type="noConversion"/>
  </si>
  <si>
    <t>各計畫申請人</t>
    <phoneticPr fontId="2" type="noConversion"/>
  </si>
  <si>
    <t>林惠真</t>
    <phoneticPr fontId="2" type="noConversion"/>
  </si>
  <si>
    <t>林務局</t>
    <phoneticPr fontId="2" type="noConversion"/>
  </si>
  <si>
    <t>熱帶生態學研究中心</t>
    <phoneticPr fontId="2" type="noConversion"/>
  </si>
  <si>
    <t>教務處教資中心</t>
  </si>
  <si>
    <t>計畫名稱</t>
    <phoneticPr fontId="2" type="noConversion"/>
  </si>
  <si>
    <t>計畫類型</t>
    <phoneticPr fontId="2" type="noConversion"/>
  </si>
  <si>
    <t>計畫補助款</t>
    <phoneticPr fontId="2" type="noConversion"/>
  </si>
  <si>
    <t>補助配合款核定金額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</si>
  <si>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年第3期獎勵大學校院設立區域教學資源整合分享計畫(中區區域教學資源中心) 「2015中區大學新生英語強化營」</t>
    </r>
    <phoneticPr fontId="2" type="noConversion"/>
  </si>
  <si>
    <r>
      <rPr>
        <sz val="12"/>
        <color indexed="8"/>
        <rFont val="細明體"/>
        <family val="3"/>
        <charset val="136"/>
      </rPr>
      <t>第3期第2階段「獎勵大學校院辦理區域資源整合分享計畫」(中區區域教學資源整合分享計畫)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</si>
  <si>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年度「整合奈米材料與拉曼光譜以開發個人化癌症檢測平台-以大腸癌為例－整合奈米材料與拉曼光譜以開發個人化癌症檢測平台-以大腸癌為例 」</t>
    </r>
    <phoneticPr fontId="2" type="noConversion"/>
  </si>
  <si>
    <r>
      <t>綠色生活系統之永續規劃與經營模式研究－以大台中生活圈為例</t>
    </r>
    <r>
      <rPr>
        <sz val="12"/>
        <rFont val="細明體"/>
        <family val="3"/>
        <charset val="136"/>
      </rPr>
      <t>(2/2)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</si>
  <si>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年度「人文及社會科學知識跨界應用能力培育計畫」</t>
    </r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</si>
  <si>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年智慧電子前瞻技術精進課程及模組推廣計畫-「AT-04多核心精進模組組合之課程」</t>
    </r>
    <phoneticPr fontId="2" type="noConversion"/>
  </si>
  <si>
    <t>楊朝棟</t>
    <phoneticPr fontId="2" type="noConversion"/>
  </si>
  <si>
    <t>勞動部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</si>
  <si>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學年度行政院勞動部勞動力發展署大專院校就業學程「理財規劃財金證照」學程計畫</t>
    </r>
    <phoneticPr fontId="2" type="noConversion"/>
  </si>
  <si>
    <t>財金系</t>
    <phoneticPr fontId="2" type="noConversion"/>
  </si>
  <si>
    <t>王凱立</t>
    <phoneticPr fontId="2" type="noConversion"/>
  </si>
  <si>
    <t>科技部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</si>
  <si>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學年度「科學工業園區人才培育補助計畫」</t>
    </r>
    <phoneticPr fontId="2" type="noConversion"/>
  </si>
  <si>
    <t>翁紹仁</t>
    <phoneticPr fontId="2" type="noConversion"/>
  </si>
  <si>
    <r>
      <t>「大學校院弱勢學生學習輔導補助計畫</t>
    </r>
    <r>
      <rPr>
        <sz val="12"/>
        <color indexed="8"/>
        <rFont val="細明體"/>
        <family val="3"/>
        <charset val="136"/>
      </rPr>
      <t>(起飛計畫)」</t>
    </r>
    <phoneticPr fontId="2" type="noConversion"/>
  </si>
  <si>
    <t>學務處</t>
    <phoneticPr fontId="2" type="noConversion"/>
  </si>
  <si>
    <t>宋興洲</t>
    <phoneticPr fontId="2" type="noConversion"/>
  </si>
  <si>
    <t>科技部</t>
    <phoneticPr fontId="2" type="noConversion"/>
  </si>
  <si>
    <r>
      <t>104</t>
    </r>
    <r>
      <rPr>
        <sz val="12"/>
        <color indexed="8"/>
        <rFont val="細明體"/>
        <family val="3"/>
        <charset val="136"/>
      </rPr>
      <t>年度提升私校研發能量專案計畫(整合型) ：【新穎的葡萄糖代謝機制在大腸癌上的治療策略(1/3) 】</t>
    </r>
  </si>
  <si>
    <t>謝明麗</t>
    <phoneticPr fontId="2" type="noConversion"/>
  </si>
  <si>
    <r>
      <t>103</t>
    </r>
    <r>
      <rPr>
        <sz val="12"/>
        <color indexed="8"/>
        <rFont val="細明體"/>
        <family val="3"/>
        <charset val="136"/>
      </rPr>
      <t>年度科技部補助本校「提升私校研發能量專案計畫-新創事業價值創造與營運績效之整合性研究」</t>
    </r>
    <phoneticPr fontId="2" type="noConversion"/>
  </si>
  <si>
    <t>詹家昌</t>
    <phoneticPr fontId="2" type="noConversion"/>
  </si>
  <si>
    <t>教育部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</si>
  <si>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年度「大專校院健康促進學校實施計畫」</t>
    </r>
    <phoneticPr fontId="2" type="noConversion"/>
  </si>
  <si>
    <t>學務處</t>
    <phoneticPr fontId="2" type="noConversion"/>
  </si>
  <si>
    <t>王淑玲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</si>
  <si>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年度「數位學伴計畫」</t>
    </r>
    <phoneticPr fontId="2" type="noConversion"/>
  </si>
  <si>
    <t>電子計算機中心</t>
    <phoneticPr fontId="2" type="noConversion"/>
  </si>
  <si>
    <r>
      <rPr>
        <sz val="12"/>
        <color indexed="8"/>
        <rFont val="細明體"/>
        <family val="3"/>
        <charset val="136"/>
      </rPr>
      <t>補助大專校院輔導身心障礙學生工作計畫</t>
    </r>
  </si>
  <si>
    <t>學生事務處 學諮中心</t>
    <phoneticPr fontId="2" type="noConversion"/>
  </si>
  <si>
    <t>宋興洲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</si>
  <si>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年度「資通訊軟體創新人才推升推廣計畫-A類：雲端運算」</t>
    </r>
  </si>
  <si>
    <t>資工系</t>
    <phoneticPr fontId="2" type="noConversion"/>
  </si>
  <si>
    <t>黃育仁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</si>
  <si>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年度「資通訊軟體創新人才推升推廣計畫-B類：雲端運算」</t>
    </r>
    <phoneticPr fontId="2" type="noConversion"/>
  </si>
  <si>
    <t>楊朝棟</t>
    <phoneticPr fontId="2" type="noConversion"/>
  </si>
  <si>
    <t>教育部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</si>
  <si>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年度「大學學習生態系統創新(A類)計畫」</t>
    </r>
    <phoneticPr fontId="2" type="noConversion"/>
  </si>
  <si>
    <t>教務處教資中心</t>
    <phoneticPr fontId="2" type="noConversion"/>
  </si>
  <si>
    <t>王茂駿</t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</si>
  <si>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年度「生技產業創新創業人才培育計畫_農業生技產業教學實習推動中心」</t>
    </r>
    <phoneticPr fontId="2" type="noConversion"/>
  </si>
  <si>
    <t>食品科學系</t>
    <phoneticPr fontId="2" type="noConversion"/>
  </si>
  <si>
    <t>教育部</t>
    <phoneticPr fontId="2" type="noConversion"/>
  </si>
  <si>
    <r>
      <rPr>
        <sz val="12"/>
        <color indexed="8"/>
        <rFont val="細明體"/>
        <family val="3"/>
        <charset val="136"/>
      </rPr>
      <t>「大專校院試辦創新計畫」之「以博雅教育為本之創新教學實驗場域規劃與實踐」</t>
    </r>
    <phoneticPr fontId="2" type="noConversion"/>
  </si>
  <si>
    <t>教務處教資中心</t>
    <phoneticPr fontId="2" type="noConversion"/>
  </si>
  <si>
    <t>周瑛琪</t>
    <phoneticPr fontId="2" type="noConversion"/>
  </si>
  <si>
    <r>
      <rPr>
        <sz val="12"/>
        <color indexed="8"/>
        <rFont val="細明體"/>
        <family val="3"/>
        <charset val="136"/>
      </rPr>
      <t>「大專院校試辦創新計劃」之「東海大學推動創新創業型大學之組織環境建構種子計畫」</t>
    </r>
    <phoneticPr fontId="2" type="noConversion"/>
  </si>
  <si>
    <r>
      <t>105</t>
    </r>
    <r>
      <rPr>
        <sz val="12"/>
        <rFont val="細明體"/>
        <family val="3"/>
        <charset val="136"/>
      </rPr>
      <t>年度「再造人文社會科學教育發展計畫」</t>
    </r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</si>
  <si>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年度教育部僑生輔導經費</t>
    </r>
  </si>
  <si>
    <r>
      <rPr>
        <sz val="12"/>
        <color indexed="8"/>
        <rFont val="細明體"/>
        <family val="3"/>
        <charset val="136"/>
      </rPr>
      <t>105年度「資通訊軟體創新人才推升推廣計畫-A類」</t>
    </r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</si>
  <si>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年度教育部獎助私立大專校院學生事務與輔導工作經費─特色主題計畫</t>
    </r>
    <phoneticPr fontId="2" type="noConversion"/>
  </si>
  <si>
    <r>
      <t>105</t>
    </r>
    <r>
      <rPr>
        <sz val="12"/>
        <rFont val="細明體"/>
        <family val="3"/>
        <charset val="136"/>
      </rPr>
      <t>年度「生技產業創新創業人才培育計畫」</t>
    </r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</si>
  <si>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年大專校院社團帶動中小學社團發展計畫</t>
    </r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</si>
  <si>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年度學海飛颺補助大專校院選送優秀學生出國研修計畫</t>
    </r>
    <phoneticPr fontId="2" type="noConversion"/>
  </si>
  <si>
    <r>
      <t>105</t>
    </r>
    <r>
      <rPr>
        <sz val="12"/>
        <color indexed="8"/>
        <rFont val="細明體"/>
        <family val="3"/>
        <charset val="136"/>
      </rPr>
      <t>年度學海築夢獎助大專校院選送優秀學生出國實習計畫</t>
    </r>
    <phoneticPr fontId="2" type="noConversion"/>
  </si>
  <si>
    <r>
      <t>105</t>
    </r>
    <r>
      <rPr>
        <sz val="12"/>
        <rFont val="細明體"/>
        <family val="3"/>
        <charset val="136"/>
      </rPr>
      <t>年「環境教育推廣活動計畫-桌遊護高美」</t>
    </r>
    <phoneticPr fontId="2" type="noConversion"/>
  </si>
  <si>
    <r>
      <rPr>
        <sz val="12"/>
        <color indexed="8"/>
        <rFont val="細明體"/>
        <family val="3"/>
        <charset val="136"/>
      </rPr>
      <t>重要石虎棲地保育評析(2/2)</t>
    </r>
    <phoneticPr fontId="2" type="noConversion"/>
  </si>
  <si>
    <r>
      <t>教育部「</t>
    </r>
    <r>
      <rPr>
        <sz val="12"/>
        <color indexed="8"/>
        <rFont val="細明體"/>
        <family val="3"/>
        <charset val="136"/>
      </rPr>
      <t>105年度磨課師課程推動計畫」</t>
    </r>
    <phoneticPr fontId="2" type="noConversion"/>
  </si>
  <si>
    <r>
      <t>105年第3期第2階段獎</t>
    </r>
    <r>
      <rPr>
        <sz val="12"/>
        <color indexed="8"/>
        <rFont val="細明體"/>
        <family val="3"/>
        <charset val="136"/>
      </rPr>
      <t>勵大學校院設立區域教學資源整合分享計畫(中區區域教學資源中心) 「2016中區大學新生英語強化營」</t>
    </r>
    <phoneticPr fontId="2" type="noConversion"/>
  </si>
  <si>
    <t>教育部</t>
    <phoneticPr fontId="2" type="noConversion"/>
  </si>
  <si>
    <t>私校</t>
    <phoneticPr fontId="2" type="noConversion"/>
  </si>
  <si>
    <t>單位</t>
    <phoneticPr fontId="2" type="noConversion"/>
  </si>
  <si>
    <t>個人</t>
    <phoneticPr fontId="2" type="noConversion"/>
  </si>
  <si>
    <t>總計</t>
    <phoneticPr fontId="2" type="noConversion"/>
  </si>
  <si>
    <t>104學年度提撥專案經費補助配合款申請計畫</t>
    <phoneticPr fontId="2" type="noConversion"/>
  </si>
  <si>
    <t>個人</t>
    <phoneticPr fontId="2" type="noConversion"/>
  </si>
  <si>
    <t>105學年度提撥專案經費補助配合款申請計畫</t>
    <phoneticPr fontId="2" type="noConversion"/>
  </si>
  <si>
    <r>
      <t>105</t>
    </r>
    <r>
      <rPr>
        <sz val="12"/>
        <color indexed="8"/>
        <rFont val="微軟正黑體"/>
        <family val="2"/>
        <charset val="136"/>
      </rPr>
      <t>年「能源科技課程教學模組與推廣計畫:東海-茂迪太陽能創新創意人才培育計畫」</t>
    </r>
    <phoneticPr fontId="2" type="noConversion"/>
  </si>
  <si>
    <t>農委會</t>
    <phoneticPr fontId="2" type="noConversion"/>
  </si>
  <si>
    <t>105年度臺中市政府濕地型保護區經營管理計畫</t>
  </si>
  <si>
    <t>科學工業園區人才培育補助計畫－無線充電系統與電路設計實務人才培育模組課程</t>
    <phoneticPr fontId="2" type="noConversion"/>
  </si>
  <si>
    <t>105學年度教育部補助師資培育之大學辦理精進師資素質計畫</t>
    <phoneticPr fontId="2" type="noConversion"/>
  </si>
  <si>
    <t>104年大專校院學生國際體驗學習計畫-世界的窗口The Window to the Globe</t>
    <phoneticPr fontId="2" type="noConversion"/>
  </si>
  <si>
    <r>
      <t>105</t>
    </r>
    <r>
      <rPr>
        <sz val="12"/>
        <color indexed="8"/>
        <rFont val="微軟正黑體"/>
        <family val="2"/>
        <charset val="136"/>
      </rPr>
      <t>年度科技部獎勵特殊優秀人才</t>
    </r>
    <phoneticPr fontId="2" type="noConversion"/>
  </si>
  <si>
    <t>105年度『「跨界共生，聯合培育」東海文創產業育成計畫』</t>
    <phoneticPr fontId="2" type="noConversion"/>
  </si>
  <si>
    <t>104學年度「『綠色互動音樂劇』共同習作方案：創新藝術-設計課群先導實驗」課程計畫</t>
    <phoneticPr fontId="2" type="noConversion"/>
  </si>
  <si>
    <t>105年度「大學學習生態系統創新(C類)計畫」(105年度大學學習生態系統創新計畫-書院新大學：培養未來社會僕人領袖與跨界人才)</t>
    <phoneticPr fontId="2" type="noConversion"/>
  </si>
  <si>
    <t>105學年度行政院勞動部勞動力發展署大專院校就業學程「理財規劃財金證照」學程計畫</t>
    <phoneticPr fontId="2" type="noConversion"/>
  </si>
  <si>
    <t>105年設立印尼臺灣教育中心計畫</t>
    <phoneticPr fontId="2" type="noConversion"/>
  </si>
  <si>
    <t>105年度提升私校研發能量專案計畫(整合型) ：【新穎的葡萄糖代謝機制在大腸癌上的治療策略(2/3) 】</t>
    <phoneticPr fontId="2" type="noConversion"/>
  </si>
  <si>
    <t>105年度「基礎語文及多元文化能力培育計劃─專業知能融入敘事力之新創群組課程計畫」</t>
    <phoneticPr fontId="2" type="noConversion"/>
  </si>
  <si>
    <t>105學年度大學校院創新創業扎根計畫－創新創業中心示範學校計畫</t>
  </si>
  <si>
    <t>105年度「基礎語文及多元文化能力培育計畫─多國語文與文化連結創新課程發展計畫」-閱讀日本現代社會與文化—綜合日語閱讀課程</t>
    <phoneticPr fontId="2" type="noConversion"/>
  </si>
  <si>
    <t>105學年度辦理大學校院弱勢學生學習輔導補助計畫(起飛計畫)</t>
    <phoneticPr fontId="2" type="noConversion"/>
  </si>
  <si>
    <t>行動寬頻尖端技術課程推廣計畫-物聯網感測網路技術</t>
    <phoneticPr fontId="2" type="noConversion"/>
  </si>
  <si>
    <t>行動寬頻尖端技術課程推廣計畫-巨量資料</t>
    <phoneticPr fontId="2" type="noConversion"/>
  </si>
  <si>
    <t>106年度教育部補助大專校院聘用專兼任專業輔導人力計畫</t>
    <phoneticPr fontId="2" type="noConversion"/>
  </si>
  <si>
    <t>106年度大專校院健康促進學校計畫</t>
    <phoneticPr fontId="2" type="noConversion"/>
  </si>
  <si>
    <t>106年度教育部補助大專校院招收及輔導身心障礙學生工作計畫</t>
    <phoneticPr fontId="2" type="noConversion"/>
  </si>
  <si>
    <t>106年度「資通訊軟體創新人才推升推廣計畫-A類：雲端運算」</t>
    <phoneticPr fontId="2" type="noConversion"/>
  </si>
  <si>
    <t>「106年數位學伴計畫」夥伴大學</t>
    <phoneticPr fontId="2" type="noConversion"/>
  </si>
  <si>
    <t>106年度『生技產業創新創業人才培育計畫_農業生技產業教學實習推動中心』</t>
    <phoneticPr fontId="2" type="noConversion"/>
  </si>
  <si>
    <t>106年教育部「生技產業創新創業人才培育計畫」</t>
    <phoneticPr fontId="2" type="noConversion"/>
  </si>
  <si>
    <r>
      <t>106</t>
    </r>
    <r>
      <rPr>
        <sz val="12"/>
        <color indexed="8"/>
        <rFont val="微軟正黑體"/>
        <family val="2"/>
        <charset val="136"/>
      </rPr>
      <t>年度「資通訊軟體創新人才推升推廣計畫-A類：社群運算與巨量資料」</t>
    </r>
    <phoneticPr fontId="2" type="noConversion"/>
  </si>
  <si>
    <t>106年度人文及社會科學知識跨界應用能力培育計畫</t>
    <phoneticPr fontId="2" type="noConversion"/>
  </si>
  <si>
    <t>105年度提升私校研發能量專案計畫-「社會參與及經濟安全對於成功老化之影響(1/2)」</t>
  </si>
  <si>
    <t>106年度教育部獎助私立大專校院學生事務與輔導工作經費─特色主題計畫</t>
    <phoneticPr fontId="2" type="noConversion"/>
  </si>
  <si>
    <t>106年度「大專院校社團帶動中小學社團發展」</t>
    <phoneticPr fontId="2" type="noConversion"/>
  </si>
  <si>
    <t>106年度學海飛颺補助大專校院選送優秀學生出國研修計畫</t>
    <phoneticPr fontId="2" type="noConversion"/>
  </si>
  <si>
    <t>106年度新南向學海築夢獎助大專校院選送優秀學生出國實習計畫</t>
    <phoneticPr fontId="2" type="noConversion"/>
  </si>
  <si>
    <t>106印尼台灣教育中心計畫書</t>
    <phoneticPr fontId="2" type="noConversion"/>
  </si>
  <si>
    <t>106年度學海築夢獎助大專校院選送優秀學生出國實習計畫</t>
    <phoneticPr fontId="2" type="noConversion"/>
  </si>
  <si>
    <t>「養豬產業振興發展計畫－強化種豬產業振興計畫」</t>
    <phoneticPr fontId="2" type="noConversion"/>
  </si>
  <si>
    <t>106年度獎勵大學校院辦理區域教學資源整合分享計畫──教師多元升等精進：中區大學教師教學研究升等之輔導與支持</t>
    <phoneticPr fontId="2" type="noConversion"/>
  </si>
  <si>
    <t>106年度獎勵大學校院辦理區域教學資源整合分享計畫──中區中文寫作中心計畫III</t>
    <phoneticPr fontId="2" type="noConversion"/>
  </si>
  <si>
    <t>「106年度獎勵大學校院辦理區域資源整合分享計畫-2017中區大學新生英語強化營」(中區區域教學資源整合分享計畫)</t>
    <phoneticPr fontId="2" type="noConversion"/>
  </si>
  <si>
    <t>物理系</t>
    <phoneticPr fontId="2" type="noConversion"/>
  </si>
  <si>
    <t>蕭錫練</t>
    <phoneticPr fontId="2" type="noConversion"/>
  </si>
  <si>
    <t xml:space="preserve">工學院電機系 </t>
    <phoneticPr fontId="2" type="noConversion"/>
  </si>
  <si>
    <t>翁峻鴻</t>
    <phoneticPr fontId="2" type="noConversion"/>
  </si>
  <si>
    <t>社科院師培中心</t>
    <phoneticPr fontId="2" type="noConversion"/>
  </si>
  <si>
    <t>林啟超</t>
    <phoneticPr fontId="2" type="noConversion"/>
  </si>
  <si>
    <t>博雅書院</t>
    <phoneticPr fontId="2" type="noConversion"/>
  </si>
  <si>
    <t>林淑卿</t>
    <phoneticPr fontId="2" type="noConversion"/>
  </si>
  <si>
    <t>工業設計系</t>
    <phoneticPr fontId="2" type="noConversion"/>
  </si>
  <si>
    <t>羅際鋐</t>
    <phoneticPr fontId="2" type="noConversion"/>
  </si>
  <si>
    <t>創意設計暨藝術學院</t>
    <phoneticPr fontId="2" type="noConversion"/>
  </si>
  <si>
    <t>羅時瑋</t>
    <phoneticPr fontId="2" type="noConversion"/>
  </si>
  <si>
    <t>教務處</t>
    <phoneticPr fontId="2" type="noConversion"/>
  </si>
  <si>
    <t>王茂駿校長</t>
    <phoneticPr fontId="2" type="noConversion"/>
  </si>
  <si>
    <t>國際教育合作處</t>
    <phoneticPr fontId="2" type="noConversion"/>
  </si>
  <si>
    <t>中文系</t>
    <phoneticPr fontId="2" type="noConversion"/>
  </si>
  <si>
    <t>周芳伶</t>
    <phoneticPr fontId="2" type="noConversion"/>
  </si>
  <si>
    <t>日文系</t>
    <phoneticPr fontId="2" type="noConversion"/>
  </si>
  <si>
    <t>黃淑燕</t>
    <phoneticPr fontId="2" type="noConversion"/>
  </si>
  <si>
    <t>羅文聰</t>
    <phoneticPr fontId="2" type="noConversion"/>
  </si>
  <si>
    <t>呂芳懌</t>
    <phoneticPr fontId="2" type="noConversion"/>
  </si>
  <si>
    <t>林莉芳</t>
    <phoneticPr fontId="2" type="noConversion"/>
  </si>
  <si>
    <t>學務處衛保組</t>
    <phoneticPr fontId="2" type="noConversion"/>
  </si>
  <si>
    <t>學務處 學諮中心</t>
    <phoneticPr fontId="2" type="noConversion"/>
  </si>
  <si>
    <t>蔡清欉</t>
    <phoneticPr fontId="2" type="noConversion"/>
  </si>
  <si>
    <t>電算中心 教學研究組</t>
    <phoneticPr fontId="2" type="noConversion"/>
  </si>
  <si>
    <t>食科系</t>
    <phoneticPr fontId="2" type="noConversion"/>
  </si>
  <si>
    <t>資管系</t>
    <phoneticPr fontId="2" type="noConversion"/>
  </si>
  <si>
    <t>林振東</t>
    <phoneticPr fontId="2" type="noConversion"/>
  </si>
  <si>
    <t>學生事務處 課外組</t>
    <phoneticPr fontId="2" type="noConversion"/>
  </si>
  <si>
    <t>李佩玲</t>
    <phoneticPr fontId="2" type="noConversion"/>
  </si>
  <si>
    <t>畜產系</t>
    <phoneticPr fontId="2" type="noConversion"/>
  </si>
  <si>
    <t>陳怡蓁</t>
    <phoneticPr fontId="2" type="noConversion"/>
  </si>
  <si>
    <r>
      <t>單位</t>
    </r>
    <r>
      <rPr>
        <sz val="12"/>
        <color rgb="FFC00000"/>
        <rFont val="Times New Roman"/>
        <family val="1"/>
      </rPr>
      <t/>
    </r>
    <phoneticPr fontId="2" type="noConversion"/>
  </si>
  <si>
    <t>私校</t>
    <phoneticPr fontId="2" type="noConversion"/>
  </si>
  <si>
    <t>私校</t>
    <phoneticPr fontId="2" type="noConversion"/>
  </si>
  <si>
    <t>\</t>
    <phoneticPr fontId="2" type="noConversion"/>
  </si>
  <si>
    <t>106年度獎勵大學校院辦理區域教學資源整合分享計畫──大學校院協助各級學校推動戶外教育計畫：淺山精靈『保』可夢</t>
    <phoneticPr fontId="2" type="noConversion"/>
  </si>
  <si>
    <t>教育部</t>
    <phoneticPr fontId="2" type="noConversion"/>
  </si>
  <si>
    <t>106年新南向系列課程</t>
    <phoneticPr fontId="2" type="noConversion"/>
  </si>
  <si>
    <t>就業學程「理財規劃財金證照」學程計畫</t>
    <phoneticPr fontId="2" type="noConversion"/>
  </si>
  <si>
    <t>學術倫理課程發展補助計畫</t>
    <phoneticPr fontId="2" type="noConversion"/>
  </si>
  <si>
    <t>科技部-私校</t>
    <phoneticPr fontId="2" type="noConversion"/>
  </si>
  <si>
    <t>以奈米能源點亮綠色東海－高效能太陽能轉化與儲存</t>
    <phoneticPr fontId="2" type="noConversion"/>
  </si>
  <si>
    <t>跨界共生，聯合培育」東海文創產業育成計畫</t>
    <phoneticPr fontId="2" type="noConversion"/>
  </si>
  <si>
    <t>高美與大肚溪口野生動物保護區資源監測計畫</t>
    <phoneticPr fontId="2" type="noConversion"/>
  </si>
  <si>
    <t>新穎的葡萄糖代謝機制在大腸癌上的治療策略(3/3)</t>
    <phoneticPr fontId="2" type="noConversion"/>
  </si>
  <si>
    <t>106大學校院弱勢學生學習輔導補助計畫(起飛計畫)</t>
    <phoneticPr fontId="2" type="noConversion"/>
  </si>
  <si>
    <t>106學年度大學校院創新創業扎根計畫－創新創業中心示範學校計畫</t>
    <phoneticPr fontId="2" type="noConversion"/>
  </si>
  <si>
    <r>
      <t>106</t>
    </r>
    <r>
      <rPr>
        <sz val="12"/>
        <color indexed="8"/>
        <rFont val="細明體"/>
        <family val="3"/>
        <charset val="136"/>
      </rPr>
      <t>學年度精進師資素質及特色發展計畫</t>
    </r>
    <phoneticPr fontId="2" type="noConversion"/>
  </si>
  <si>
    <t>106年度科技部獎勵特殊優秀人才</t>
    <phoneticPr fontId="2" type="noConversion"/>
  </si>
  <si>
    <t>106學年度科學工業園區人才培育補助計畫-先進車用電子電路設計與系統應用實務之人才培育模組課程</t>
    <phoneticPr fontId="2" type="noConversion"/>
  </si>
  <si>
    <t>大學校院精進全英語學位學制班別計畫</t>
    <phoneticPr fontId="2" type="noConversion"/>
  </si>
  <si>
    <t>基礎語文及多元文化能力培育計畫─多國語文與文化連結創新課程發展</t>
    <phoneticPr fontId="2" type="noConversion"/>
  </si>
  <si>
    <t>106年度僑生輔導經費</t>
    <phoneticPr fontId="2" type="noConversion"/>
  </si>
  <si>
    <t>106年度學海飛颺補助大專校院選送優秀學生出國研修計畫(追加)</t>
    <phoneticPr fontId="2" type="noConversion"/>
  </si>
  <si>
    <t>107年度大專校院健康促進學校申請計畫</t>
    <phoneticPr fontId="2" type="noConversion"/>
  </si>
  <si>
    <t>107年數位學伴計畫</t>
    <phoneticPr fontId="2" type="noConversion"/>
  </si>
  <si>
    <t>107年度人文及社會科學知識跨界應用能力培育計畫</t>
    <phoneticPr fontId="2" type="noConversion"/>
  </si>
  <si>
    <t>107年度東海大學加強農業研究教育及農村產業發展合作計畫</t>
    <phoneticPr fontId="2" type="noConversion"/>
  </si>
  <si>
    <t>資通訊軟體創新人才推升推廣計畫-A類：雲端運算</t>
    <phoneticPr fontId="2" type="noConversion"/>
  </si>
  <si>
    <t>資通訊軟體創新人才推升推廣計畫</t>
    <phoneticPr fontId="2" type="noConversion"/>
  </si>
  <si>
    <t>獎勵大學校院辦理區域教學資源整合分享計畫-107年度延續性計畫-【中區】戶外教育：火岩山傳奇之旅</t>
    <phoneticPr fontId="2" type="noConversion"/>
  </si>
  <si>
    <t>B類生醫產業與新農業創新創業人才培育計畫</t>
    <phoneticPr fontId="2" type="noConversion"/>
  </si>
  <si>
    <t>「青銀共創、樂齡樂活-台中市西屯區優質高齡支持系統之建立與協作計畫」</t>
    <phoneticPr fontId="2" type="noConversion"/>
  </si>
  <si>
    <t>誠食夥伴‧好氣社區</t>
    <phoneticPr fontId="2" type="noConversion"/>
  </si>
  <si>
    <t>生醫產業與新農業跨領域人才培育計畫</t>
    <phoneticPr fontId="2" type="noConversion"/>
  </si>
  <si>
    <t>107年度獎助私立大專校院學生事務與輔導工作經費─特色主題計畫</t>
    <phoneticPr fontId="2" type="noConversion"/>
  </si>
  <si>
    <t>107印尼台灣教育中心計畫書</t>
    <phoneticPr fontId="2" type="noConversion"/>
  </si>
  <si>
    <t>教育部補助大專校院招收及輔導身心障礙學生工作計畫</t>
    <phoneticPr fontId="2" type="noConversion"/>
  </si>
  <si>
    <t>107年度學海飛颺補助大專校院選送優秀學生出國研修計畫</t>
    <phoneticPr fontId="2" type="noConversion"/>
  </si>
  <si>
    <t>107年度學海惜珠補助大專校院選送優秀學生出國研修計畫</t>
    <phoneticPr fontId="2" type="noConversion"/>
  </si>
  <si>
    <t>107年度新南向學海築夢獎助大專校院選送優秀學生出國實習計畫</t>
    <phoneticPr fontId="2" type="noConversion"/>
  </si>
  <si>
    <t>大肚山兒少青跨世代全人培力創能發展計畫USR</t>
    <phoneticPr fontId="2" type="noConversion"/>
  </si>
  <si>
    <t>教育部體育署推動體育新南向政策-學校體育交流實施計畫</t>
    <phoneticPr fontId="2" type="noConversion"/>
  </si>
  <si>
    <t>教務處</t>
    <phoneticPr fontId="2" type="noConversion"/>
  </si>
  <si>
    <t>陳鶴文</t>
    <phoneticPr fontId="2" type="noConversion"/>
  </si>
  <si>
    <t>哲學系</t>
    <phoneticPr fontId="2" type="noConversion"/>
  </si>
  <si>
    <t>姜文斌</t>
    <phoneticPr fontId="2" type="noConversion"/>
  </si>
  <si>
    <t>理學院</t>
    <phoneticPr fontId="2" type="noConversion"/>
  </si>
  <si>
    <t>楊定亞</t>
    <phoneticPr fontId="2" type="noConversion"/>
  </si>
  <si>
    <t>創藝媒體中心</t>
    <phoneticPr fontId="2" type="noConversion"/>
  </si>
  <si>
    <t>熱生中心</t>
    <phoneticPr fontId="2" type="noConversion"/>
  </si>
  <si>
    <t>師培中心</t>
    <phoneticPr fontId="2" type="noConversion"/>
  </si>
  <si>
    <t>張秋雯</t>
    <phoneticPr fontId="2" type="noConversion"/>
  </si>
  <si>
    <t>電機系</t>
    <phoneticPr fontId="2" type="noConversion"/>
  </si>
  <si>
    <t>永續學程</t>
    <phoneticPr fontId="2" type="noConversion"/>
  </si>
  <si>
    <t>郭獻文</t>
    <phoneticPr fontId="2" type="noConversion"/>
  </si>
  <si>
    <t>校長室</t>
    <phoneticPr fontId="2" type="noConversion"/>
  </si>
  <si>
    <t>國際處</t>
    <phoneticPr fontId="2" type="noConversion"/>
  </si>
  <si>
    <t>計中</t>
    <phoneticPr fontId="2" type="noConversion"/>
  </si>
  <si>
    <t>林秀珍</t>
    <phoneticPr fontId="2" type="noConversion"/>
  </si>
  <si>
    <t>農業推廣中心</t>
    <phoneticPr fontId="2" type="noConversion"/>
  </si>
  <si>
    <t>邱致穎</t>
    <phoneticPr fontId="2" type="noConversion"/>
  </si>
  <si>
    <t>樂齡科技中心</t>
    <phoneticPr fontId="2" type="noConversion"/>
  </si>
  <si>
    <t>社科院</t>
    <phoneticPr fontId="2" type="noConversion"/>
  </si>
  <si>
    <t>劉正</t>
    <phoneticPr fontId="2" type="noConversion"/>
  </si>
  <si>
    <t>學諮中心</t>
    <phoneticPr fontId="2" type="noConversion"/>
  </si>
  <si>
    <t>勞教處</t>
    <phoneticPr fontId="2" type="noConversion"/>
  </si>
  <si>
    <t>卓逸民</t>
    <phoneticPr fontId="2" type="noConversion"/>
  </si>
  <si>
    <t>體育室</t>
    <phoneticPr fontId="2" type="noConversion"/>
  </si>
  <si>
    <t>黃淑貞</t>
    <phoneticPr fontId="2" type="noConversion"/>
  </si>
  <si>
    <t>106學年度提撥專案經費補助配合款申請計畫</t>
    <phoneticPr fontId="2" type="noConversion"/>
  </si>
  <si>
    <t>107學年度提撥專案經費補助配合款申請計畫</t>
    <phoneticPr fontId="2" type="noConversion"/>
  </si>
  <si>
    <t>農委會</t>
    <phoneticPr fontId="2" type="noConversion"/>
  </si>
  <si>
    <t>科技部工業園區人才培育補助計畫辦公室</t>
    <phoneticPr fontId="2" type="noConversion"/>
  </si>
  <si>
    <t>文化部</t>
    <phoneticPr fontId="2" type="noConversion"/>
  </si>
  <si>
    <t>教育部</t>
    <phoneticPr fontId="2" type="noConversion"/>
  </si>
  <si>
    <t>臺中榮民總醫院</t>
    <phoneticPr fontId="2" type="noConversion"/>
  </si>
  <si>
    <t>107年度學海築夢獎助大專校院選送優秀學生出國實習計畫</t>
    <phoneticPr fontId="2" type="noConversion"/>
  </si>
  <si>
    <t>107年度臺中市溼地型保護區經營管理計畫</t>
    <phoneticPr fontId="2" type="noConversion"/>
  </si>
  <si>
    <t>人社計畫</t>
    <phoneticPr fontId="2" type="noConversion"/>
  </si>
  <si>
    <t>新世代5G尖端技術系統應用與電子電路設計實務之人才培育模組課程</t>
    <phoneticPr fontId="2" type="noConversion"/>
  </si>
  <si>
    <t>就業學程「理財規劃財金證照」學程計畫</t>
    <phoneticPr fontId="2" type="noConversion"/>
  </si>
  <si>
    <t>文化創意產業發展辦公室輔導藝文產業創新育成補助計畫</t>
    <phoneticPr fontId="2" type="noConversion"/>
  </si>
  <si>
    <t>107年大專校院社團帶動中小學社團發展計畫</t>
    <phoneticPr fontId="2" type="noConversion"/>
  </si>
  <si>
    <t>107學年度精進師資素質及特色發展計畫</t>
    <phoneticPr fontId="2" type="noConversion"/>
  </si>
  <si>
    <t>107年度補助大專校院研究獎勵審查會議紀錄</t>
    <phoneticPr fontId="2" type="noConversion"/>
  </si>
  <si>
    <t>數位人文社會科學教學創新計畫</t>
    <phoneticPr fontId="2" type="noConversion"/>
  </si>
  <si>
    <t>大專校院增購學生輔導設備實施計畫</t>
    <phoneticPr fontId="2" type="noConversion"/>
  </si>
  <si>
    <t>新南向學海築夢增額計畫</t>
    <phoneticPr fontId="2" type="noConversion"/>
  </si>
  <si>
    <t>第2次受理「學海築夢」申請案試辦計畫</t>
    <phoneticPr fontId="2" type="noConversion"/>
  </si>
  <si>
    <t>第2次受理「新南向學海築夢」申請案試辦計畫</t>
    <phoneticPr fontId="2" type="noConversion"/>
  </si>
  <si>
    <t>選送優秀學生出國研修計畫-「學海飛颺」之補助經費額度調整案</t>
    <phoneticPr fontId="2" type="noConversion"/>
  </si>
  <si>
    <t>行動寬頻課程推廣計畫-LoRaWAN應用</t>
    <phoneticPr fontId="2" type="noConversion"/>
  </si>
  <si>
    <t>行動寬頻課程推廣計畫-智慧基站與行動計算</t>
    <phoneticPr fontId="2" type="noConversion"/>
  </si>
  <si>
    <t>107年度大學校院創新創業扎根計畫-創新創業課程開設與發展計畫」-「創業管理與行動學習」</t>
    <phoneticPr fontId="2" type="noConversion"/>
  </si>
  <si>
    <t>臺中榮民總醫院雙方合作研究計畫</t>
    <phoneticPr fontId="2" type="noConversion"/>
  </si>
  <si>
    <t>行動寬頻課程推廣計畫</t>
    <phoneticPr fontId="2" type="noConversion"/>
  </si>
  <si>
    <t>大專校院招收及輔導身心障礙學生工作計畫</t>
    <phoneticPr fontId="2" type="noConversion"/>
  </si>
  <si>
    <t>108年度大專校院健康促進學校實施計畫</t>
    <phoneticPr fontId="2" type="noConversion"/>
  </si>
  <si>
    <t>108年數位學伴計畫</t>
    <phoneticPr fontId="2" type="noConversion"/>
  </si>
  <si>
    <t>108年度B類生醫產業與新農業創新創業人才培育計畫</t>
    <phoneticPr fontId="2" type="noConversion"/>
  </si>
  <si>
    <t>108年度「人文社會與科技前瞻人才培育計畫</t>
    <phoneticPr fontId="2" type="noConversion"/>
  </si>
  <si>
    <t>108大專校院創新創業扎根計畫-創新創業課程開設與發展計畫</t>
    <phoneticPr fontId="2" type="noConversion"/>
  </si>
  <si>
    <t>印尼雅加達臺灣教育中心計畫</t>
    <phoneticPr fontId="2" type="noConversion"/>
  </si>
  <si>
    <t>B 類「生醫產業與新農業創新創業人才培育計畫」</t>
    <phoneticPr fontId="2" type="noConversion"/>
  </si>
  <si>
    <t>獎助私立大專校院學生事務與輔導工作經費─特色主題計畫</t>
    <phoneticPr fontId="2" type="noConversion"/>
  </si>
  <si>
    <t>108年度東海大學鼓勵大專院校學生從農輔導方案</t>
    <phoneticPr fontId="2" type="noConversion"/>
  </si>
  <si>
    <t>108年大專校院推動職涯輔導補助計畫</t>
    <phoneticPr fontId="2" type="noConversion"/>
  </si>
  <si>
    <t>108年大專校院社團帶動中小學社團發展計畫</t>
    <phoneticPr fontId="2" type="noConversion"/>
  </si>
  <si>
    <t>國際處</t>
    <phoneticPr fontId="2" type="noConversion"/>
  </si>
  <si>
    <t>熱帶生態學與生物多樣性研究中心</t>
    <phoneticPr fontId="2" type="noConversion"/>
  </si>
  <si>
    <t>建築系</t>
    <phoneticPr fontId="2" type="noConversion"/>
  </si>
  <si>
    <t>電機系</t>
    <phoneticPr fontId="2" type="noConversion"/>
  </si>
  <si>
    <t>國貿系</t>
    <phoneticPr fontId="2" type="noConversion"/>
  </si>
  <si>
    <t>工設系</t>
    <phoneticPr fontId="2" type="noConversion"/>
  </si>
  <si>
    <t>景觀系</t>
    <phoneticPr fontId="2" type="noConversion"/>
  </si>
  <si>
    <t>學諮中心</t>
    <phoneticPr fontId="2" type="noConversion"/>
  </si>
  <si>
    <t>國貿系</t>
    <phoneticPr fontId="2" type="noConversion"/>
  </si>
  <si>
    <t>工學院</t>
    <phoneticPr fontId="2" type="noConversion"/>
  </si>
  <si>
    <t>電算中心</t>
    <phoneticPr fontId="2" type="noConversion"/>
  </si>
  <si>
    <t>農學院</t>
    <phoneticPr fontId="2" type="noConversion"/>
  </si>
  <si>
    <t>國際學院</t>
    <phoneticPr fontId="2" type="noConversion"/>
  </si>
  <si>
    <t>育成中心</t>
    <phoneticPr fontId="2" type="noConversion"/>
  </si>
  <si>
    <t>資管系</t>
    <phoneticPr fontId="2" type="noConversion"/>
  </si>
  <si>
    <t>研發處</t>
    <phoneticPr fontId="2" type="noConversion"/>
  </si>
  <si>
    <t>電機系</t>
    <phoneticPr fontId="2" type="noConversion"/>
  </si>
  <si>
    <t>資工系</t>
    <phoneticPr fontId="2" type="noConversion"/>
  </si>
  <si>
    <t>顏宏偉</t>
    <phoneticPr fontId="2" type="noConversion"/>
  </si>
  <si>
    <t>林惠真</t>
    <phoneticPr fontId="2" type="noConversion"/>
  </si>
  <si>
    <t>蘇睿弼</t>
    <phoneticPr fontId="2" type="noConversion"/>
  </si>
  <si>
    <t xml:space="preserve"> 翁峻鴻</t>
    <phoneticPr fontId="2" type="noConversion"/>
  </si>
  <si>
    <t>柯耀宗</t>
    <phoneticPr fontId="2" type="noConversion"/>
  </si>
  <si>
    <t>原友蘭</t>
    <phoneticPr fontId="2" type="noConversion"/>
  </si>
  <si>
    <t>羅文聰</t>
    <phoneticPr fontId="2" type="noConversion"/>
  </si>
  <si>
    <t>謝俊魁</t>
    <phoneticPr fontId="2" type="noConversion"/>
  </si>
  <si>
    <t>蔡亞平</t>
    <phoneticPr fontId="2" type="noConversion"/>
  </si>
  <si>
    <t>蔡亞平</t>
    <phoneticPr fontId="2" type="noConversion"/>
  </si>
  <si>
    <t>陳錡楓</t>
    <phoneticPr fontId="2" type="noConversion"/>
  </si>
  <si>
    <t>張國雄</t>
    <phoneticPr fontId="2" type="noConversion"/>
  </si>
  <si>
    <t>王小璠</t>
    <phoneticPr fontId="2" type="noConversion"/>
  </si>
  <si>
    <t>陳澤雄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</si>
</sst>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4" formatCode="_-&quot;$&quot;* #,##0.00_-;\-&quot;$&quot;* #,##0.00_-;_-&quot;$&quot;* &quot;-&quot;??_-;_-@_-"/>
    <numFmt numFmtId="176" formatCode="#,##0;[Red]#,##0"/>
    <numFmt numFmtId="177" formatCode="_-&quot;$&quot;* #,##0_-;\-&quot;$&quot;* #,##0_-;_-&quot;$&quot;* &quot;-&quot;??_-;_-@_-"/>
  </numFmts>
  <fonts count="3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4"/>
      <color indexed="8"/>
      <name val="Times New Roman"/>
      <family val="1"/>
    </font>
    <font>
      <b/>
      <sz val="14"/>
      <color indexed="8"/>
      <name val="細明體"/>
      <family val="3"/>
      <charset val="136"/>
    </font>
    <font>
      <sz val="12"/>
      <name val="Times New Roman"/>
      <family val="1"/>
    </font>
    <font>
      <sz val="12"/>
      <color indexed="8"/>
      <name val="細明體"/>
      <family val="3"/>
      <charset val="136"/>
    </font>
    <font>
      <sz val="12"/>
      <color indexed="8"/>
      <name val="新細明體"/>
      <family val="1"/>
      <charset val="136"/>
    </font>
    <font>
      <sz val="12"/>
      <color indexed="8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theme="1"/>
      <name val="細明體"/>
      <family val="3"/>
      <charset val="136"/>
    </font>
    <font>
      <sz val="12"/>
      <color theme="1"/>
      <name val="Times New Roman"/>
      <family val="1"/>
    </font>
    <font>
      <b/>
      <sz val="14"/>
      <color rgb="FF006100"/>
      <name val="Times New Roman"/>
      <family val="1"/>
    </font>
    <font>
      <sz val="12"/>
      <color theme="1"/>
      <name val="新細明體"/>
      <family val="1"/>
      <charset val="136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C00000"/>
      <name val="Times New Roman"/>
      <family val="1"/>
    </font>
    <font>
      <sz val="12"/>
      <color rgb="FF000000"/>
      <name val="細明體"/>
      <family val="3"/>
      <charset val="136"/>
    </font>
    <font>
      <sz val="12"/>
      <color theme="1"/>
      <name val="Arial"/>
      <family val="2"/>
    </font>
    <font>
      <b/>
      <sz val="14"/>
      <color theme="1"/>
      <name val="細明體"/>
      <family val="3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sz val="12"/>
      <name val="細明體"/>
      <family val="3"/>
      <charset val="136"/>
    </font>
    <font>
      <sz val="9"/>
      <name val="新細明體"/>
      <family val="2"/>
      <charset val="136"/>
      <scheme val="minor"/>
    </font>
    <font>
      <sz val="14"/>
      <name val="新細明體"/>
      <family val="1"/>
      <charset val="136"/>
    </font>
    <font>
      <sz val="14"/>
      <color theme="1"/>
      <name val="Calibri"/>
      <family val="2"/>
    </font>
    <font>
      <sz val="14"/>
      <color theme="1"/>
      <name val="標楷體"/>
      <family val="4"/>
      <charset val="136"/>
    </font>
    <font>
      <sz val="12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2"/>
      <color indexed="8"/>
      <name val="微軟正黑體"/>
      <family val="2"/>
      <charset val="136"/>
    </font>
    <font>
      <sz val="12"/>
      <color rgb="FF000000"/>
      <name val="微軟正黑體"/>
      <family val="2"/>
      <charset val="136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rgb="FF000000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</cellStyleXfs>
  <cellXfs count="219">
    <xf numFmtId="0" fontId="0" fillId="0" borderId="0" xfId="0">
      <alignment vertical="center"/>
    </xf>
    <xf numFmtId="0" fontId="13" fillId="0" borderId="1" xfId="0" applyFont="1" applyBorder="1" applyAlignment="1">
      <alignment horizontal="center" vertical="center"/>
    </xf>
    <xf numFmtId="3" fontId="14" fillId="0" borderId="2" xfId="0" applyNumberFormat="1" applyFont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Border="1">
      <alignment vertical="center"/>
    </xf>
    <xf numFmtId="3" fontId="14" fillId="0" borderId="2" xfId="5" applyNumberFormat="1" applyFont="1" applyFill="1" applyBorder="1" applyAlignment="1">
      <alignment horizontal="center" vertical="center"/>
    </xf>
    <xf numFmtId="0" fontId="14" fillId="0" borderId="2" xfId="5" applyFont="1" applyFill="1" applyBorder="1" applyAlignment="1">
      <alignment vertical="center" wrapText="1"/>
    </xf>
    <xf numFmtId="0" fontId="14" fillId="0" borderId="2" xfId="5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9" fillId="3" borderId="1" xfId="1" applyFont="1" applyBorder="1" applyAlignment="1">
      <alignment horizontal="center" vertical="center"/>
    </xf>
    <xf numFmtId="0" fontId="9" fillId="3" borderId="1" xfId="1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14" fillId="0" borderId="2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3" borderId="2" xfId="1" applyFont="1" applyBorder="1" applyAlignment="1">
      <alignment horizontal="center" vertical="center"/>
    </xf>
    <xf numFmtId="0" fontId="14" fillId="3" borderId="2" xfId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3" borderId="1" xfId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3" fontId="15" fillId="4" borderId="2" xfId="2" applyNumberFormat="1" applyFont="1" applyBorder="1" applyAlignment="1">
      <alignment horizontal="center" vertical="center"/>
    </xf>
    <xf numFmtId="0" fontId="14" fillId="0" borderId="2" xfId="5" applyFont="1" applyFill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2" xfId="5" applyFont="1" applyFill="1" applyBorder="1" applyAlignment="1">
      <alignment horizontal="center" vertical="center"/>
    </xf>
    <xf numFmtId="0" fontId="14" fillId="0" borderId="2" xfId="5" applyFont="1" applyFill="1" applyBorder="1" applyAlignment="1">
      <alignment horizontal="left" vertical="center" wrapText="1"/>
    </xf>
    <xf numFmtId="0" fontId="14" fillId="0" borderId="2" xfId="5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3" fillId="3" borderId="2" xfId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7" fillId="3" borderId="2" xfId="1" applyFont="1" applyBorder="1" applyAlignment="1">
      <alignment horizontal="center" vertical="center"/>
    </xf>
    <xf numFmtId="0" fontId="13" fillId="0" borderId="2" xfId="5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41" fontId="0" fillId="0" borderId="2" xfId="4" applyNumberFormat="1" applyFont="1" applyBorder="1">
      <alignment vertical="center"/>
    </xf>
    <xf numFmtId="10" fontId="0" fillId="0" borderId="2" xfId="3" applyNumberFormat="1" applyFont="1" applyBorder="1">
      <alignment vertical="center"/>
    </xf>
    <xf numFmtId="0" fontId="6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13" fillId="3" borderId="2" xfId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3" fontId="0" fillId="0" borderId="0" xfId="0" applyNumberFormat="1">
      <alignment vertical="center"/>
    </xf>
    <xf numFmtId="0" fontId="13" fillId="0" borderId="2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10" fontId="0" fillId="0" borderId="0" xfId="0" applyNumberFormat="1">
      <alignment vertical="center"/>
    </xf>
    <xf numFmtId="0" fontId="14" fillId="0" borderId="0" xfId="0" applyFont="1" applyFill="1" applyAlignment="1">
      <alignment horizontal="center" vertical="center"/>
    </xf>
    <xf numFmtId="0" fontId="13" fillId="0" borderId="2" xfId="5" applyFont="1" applyFill="1" applyBorder="1" applyAlignment="1">
      <alignment horizontal="center" vertical="center" wrapText="1"/>
    </xf>
    <xf numFmtId="3" fontId="14" fillId="6" borderId="2" xfId="0" applyNumberFormat="1" applyFont="1" applyFill="1" applyBorder="1" applyAlignment="1">
      <alignment horizontal="center" vertical="center"/>
    </xf>
    <xf numFmtId="3" fontId="14" fillId="6" borderId="2" xfId="0" applyNumberFormat="1" applyFont="1" applyFill="1" applyBorder="1" applyAlignment="1">
      <alignment horizontal="center" vertical="center" wrapText="1"/>
    </xf>
    <xf numFmtId="3" fontId="14" fillId="6" borderId="3" xfId="0" applyNumberFormat="1" applyFont="1" applyFill="1" applyBorder="1" applyAlignment="1">
      <alignment horizontal="center" vertical="center"/>
    </xf>
    <xf numFmtId="3" fontId="14" fillId="6" borderId="1" xfId="0" applyNumberFormat="1" applyFont="1" applyFill="1" applyBorder="1" applyAlignment="1">
      <alignment horizontal="center" vertical="center"/>
    </xf>
    <xf numFmtId="3" fontId="14" fillId="5" borderId="2" xfId="5" applyNumberFormat="1" applyFont="1" applyBorder="1" applyAlignment="1">
      <alignment horizontal="center" vertical="center"/>
    </xf>
    <xf numFmtId="3" fontId="14" fillId="5" borderId="3" xfId="5" applyNumberFormat="1" applyFont="1" applyBorder="1" applyAlignment="1">
      <alignment horizontal="center" vertical="center"/>
    </xf>
    <xf numFmtId="0" fontId="14" fillId="7" borderId="5" xfId="5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3" fillId="7" borderId="2" xfId="5" applyFont="1" applyFill="1" applyBorder="1" applyAlignment="1">
      <alignment horizontal="center" vertical="center"/>
    </xf>
    <xf numFmtId="3" fontId="17" fillId="4" borderId="1" xfId="2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6" fillId="3" borderId="2" xfId="1" applyFont="1" applyBorder="1" applyAlignment="1">
      <alignment horizontal="center" vertical="center" wrapText="1"/>
    </xf>
    <xf numFmtId="0" fontId="16" fillId="3" borderId="2" xfId="1" applyFont="1" applyBorder="1" applyAlignment="1">
      <alignment horizontal="center" vertical="center"/>
    </xf>
    <xf numFmtId="41" fontId="16" fillId="0" borderId="2" xfId="4" applyNumberFormat="1" applyFont="1" applyBorder="1">
      <alignment vertical="center"/>
    </xf>
    <xf numFmtId="10" fontId="16" fillId="0" borderId="2" xfId="3" applyNumberFormat="1" applyFont="1" applyBorder="1">
      <alignment vertical="center"/>
    </xf>
    <xf numFmtId="0" fontId="13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3" fontId="17" fillId="4" borderId="2" xfId="2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13" fillId="7" borderId="5" xfId="5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3" fontId="14" fillId="0" borderId="4" xfId="5" applyNumberFormat="1" applyFont="1" applyFill="1" applyBorder="1" applyAlignment="1">
      <alignment horizontal="center" vertical="center"/>
    </xf>
    <xf numFmtId="0" fontId="20" fillId="8" borderId="2" xfId="0" applyFont="1" applyFill="1" applyBorder="1" applyAlignment="1">
      <alignment horizontal="center" vertical="center"/>
    </xf>
    <xf numFmtId="0" fontId="23" fillId="8" borderId="3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1" fontId="0" fillId="0" borderId="9" xfId="0" applyNumberFormat="1" applyBorder="1">
      <alignment vertical="center"/>
    </xf>
    <xf numFmtId="10" fontId="0" fillId="0" borderId="9" xfId="0" applyNumberFormat="1" applyBorder="1">
      <alignment vertical="center"/>
    </xf>
    <xf numFmtId="0" fontId="24" fillId="0" borderId="0" xfId="0" applyFont="1">
      <alignment vertical="center"/>
    </xf>
    <xf numFmtId="0" fontId="23" fillId="8" borderId="2" xfId="0" applyFont="1" applyFill="1" applyBorder="1" applyAlignment="1">
      <alignment horizontal="center" vertical="center"/>
    </xf>
    <xf numFmtId="3" fontId="0" fillId="0" borderId="2" xfId="0" applyNumberFormat="1" applyBorder="1">
      <alignment vertical="center"/>
    </xf>
    <xf numFmtId="10" fontId="0" fillId="0" borderId="2" xfId="0" applyNumberFormat="1" applyBorder="1">
      <alignment vertical="center"/>
    </xf>
    <xf numFmtId="3" fontId="16" fillId="0" borderId="2" xfId="0" applyNumberFormat="1" applyFont="1" applyBorder="1">
      <alignment vertical="center"/>
    </xf>
    <xf numFmtId="0" fontId="16" fillId="0" borderId="2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8" fillId="3" borderId="5" xfId="1" applyFont="1" applyBorder="1" applyAlignment="1">
      <alignment horizontal="center" vertical="center"/>
    </xf>
    <xf numFmtId="0" fontId="8" fillId="3" borderId="2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2" xfId="5" applyFont="1" applyFill="1" applyBorder="1" applyAlignment="1">
      <alignment horizontal="left" vertical="center" wrapText="1"/>
    </xf>
    <xf numFmtId="3" fontId="14" fillId="0" borderId="5" xfId="0" applyNumberFormat="1" applyFont="1" applyBorder="1" applyAlignment="1">
      <alignment horizontal="center" vertical="center" wrapText="1"/>
    </xf>
    <xf numFmtId="0" fontId="6" fillId="0" borderId="2" xfId="5" applyFont="1" applyFill="1" applyBorder="1" applyAlignment="1">
      <alignment horizontal="left" vertical="center" wrapText="1"/>
    </xf>
    <xf numFmtId="3" fontId="14" fillId="0" borderId="0" xfId="0" applyNumberFormat="1" applyFont="1">
      <alignment vertical="center"/>
    </xf>
    <xf numFmtId="0" fontId="26" fillId="0" borderId="2" xfId="0" applyFont="1" applyBorder="1" applyAlignment="1">
      <alignment vertical="center"/>
    </xf>
    <xf numFmtId="0" fontId="13" fillId="0" borderId="2" xfId="5" applyFont="1" applyFill="1" applyBorder="1" applyAlignment="1">
      <alignment horizontal="left" vertical="center" wrapText="1"/>
    </xf>
    <xf numFmtId="0" fontId="26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center" vertical="center"/>
    </xf>
    <xf numFmtId="0" fontId="5" fillId="7" borderId="2" xfId="5" applyFont="1" applyFill="1" applyBorder="1" applyAlignment="1">
      <alignment horizontal="center" vertical="center"/>
    </xf>
    <xf numFmtId="0" fontId="26" fillId="7" borderId="2" xfId="5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30" fillId="0" borderId="10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3" fontId="29" fillId="0" borderId="10" xfId="0" applyNumberFormat="1" applyFont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3" fontId="13" fillId="0" borderId="2" xfId="0" applyNumberFormat="1" applyFont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/>
    </xf>
    <xf numFmtId="3" fontId="26" fillId="0" borderId="2" xfId="0" applyNumberFormat="1" applyFont="1" applyFill="1" applyBorder="1" applyAlignment="1">
      <alignment horizontal="center" vertical="center"/>
    </xf>
    <xf numFmtId="3" fontId="26" fillId="0" borderId="2" xfId="0" applyNumberFormat="1" applyFont="1" applyBorder="1" applyAlignment="1">
      <alignment horizontal="center" vertical="center"/>
    </xf>
    <xf numFmtId="0" fontId="26" fillId="7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 wrapText="1"/>
    </xf>
    <xf numFmtId="0" fontId="26" fillId="0" borderId="2" xfId="5" applyFont="1" applyFill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26" fillId="0" borderId="2" xfId="0" applyFont="1" applyFill="1" applyBorder="1" applyAlignment="1">
      <alignment vertical="center" wrapText="1"/>
    </xf>
    <xf numFmtId="0" fontId="26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26" fillId="6" borderId="2" xfId="0" applyNumberFormat="1" applyFont="1" applyFill="1" applyBorder="1" applyAlignment="1">
      <alignment horizontal="center" vertical="center"/>
    </xf>
    <xf numFmtId="3" fontId="13" fillId="6" borderId="2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0" fontId="6" fillId="0" borderId="2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176" fontId="0" fillId="0" borderId="2" xfId="4" applyNumberFormat="1" applyFont="1" applyBorder="1">
      <alignment vertical="center"/>
    </xf>
    <xf numFmtId="9" fontId="0" fillId="0" borderId="2" xfId="0" applyNumberFormat="1" applyBorder="1">
      <alignment vertical="center"/>
    </xf>
    <xf numFmtId="0" fontId="32" fillId="0" borderId="2" xfId="5" applyFont="1" applyFill="1" applyBorder="1" applyAlignment="1">
      <alignment horizontal="left" vertical="center" wrapText="1"/>
    </xf>
    <xf numFmtId="0" fontId="31" fillId="0" borderId="2" xfId="0" applyFont="1" applyFill="1" applyBorder="1" applyAlignment="1">
      <alignment vertical="center" wrapText="1"/>
    </xf>
    <xf numFmtId="0" fontId="32" fillId="0" borderId="2" xfId="5" applyFont="1" applyFill="1" applyBorder="1" applyAlignment="1">
      <alignment vertical="center" wrapText="1"/>
    </xf>
    <xf numFmtId="0" fontId="31" fillId="7" borderId="2" xfId="0" applyFont="1" applyFill="1" applyBorder="1" applyAlignment="1">
      <alignment vertical="center" wrapText="1"/>
    </xf>
    <xf numFmtId="0" fontId="31" fillId="0" borderId="2" xfId="5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31" fillId="0" borderId="2" xfId="0" applyFont="1" applyFill="1" applyBorder="1" applyAlignment="1">
      <alignment horizontal="left" vertical="center" wrapText="1"/>
    </xf>
    <xf numFmtId="0" fontId="32" fillId="0" borderId="2" xfId="5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center"/>
    </xf>
    <xf numFmtId="0" fontId="32" fillId="0" borderId="2" xfId="0" applyFont="1" applyBorder="1" applyAlignment="1">
      <alignment horizontal="center" vertical="center"/>
    </xf>
    <xf numFmtId="3" fontId="31" fillId="0" borderId="2" xfId="0" applyNumberFormat="1" applyFont="1" applyBorder="1" applyAlignment="1">
      <alignment horizontal="right" vertical="center"/>
    </xf>
    <xf numFmtId="3" fontId="31" fillId="7" borderId="2" xfId="0" applyNumberFormat="1" applyFont="1" applyFill="1" applyBorder="1" applyAlignment="1">
      <alignment horizontal="right" vertical="center"/>
    </xf>
    <xf numFmtId="3" fontId="32" fillId="0" borderId="2" xfId="0" applyNumberFormat="1" applyFont="1" applyBorder="1" applyAlignment="1">
      <alignment horizontal="right" vertical="center" wrapText="1"/>
    </xf>
    <xf numFmtId="0" fontId="3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vertical="center"/>
    </xf>
    <xf numFmtId="3" fontId="31" fillId="0" borderId="2" xfId="0" applyNumberFormat="1" applyFont="1" applyFill="1" applyBorder="1" applyAlignment="1">
      <alignment vertical="center"/>
    </xf>
    <xf numFmtId="3" fontId="32" fillId="0" borderId="2" xfId="0" applyNumberFormat="1" applyFont="1" applyFill="1" applyBorder="1" applyAlignment="1">
      <alignment vertical="center" wrapText="1"/>
    </xf>
    <xf numFmtId="0" fontId="31" fillId="7" borderId="2" xfId="0" applyFont="1" applyFill="1" applyBorder="1" applyAlignment="1">
      <alignment horizontal="left" vertical="center" wrapText="1"/>
    </xf>
    <xf numFmtId="0" fontId="32" fillId="7" borderId="2" xfId="0" applyFont="1" applyFill="1" applyBorder="1" applyAlignment="1">
      <alignment horizontal="center" vertical="center"/>
    </xf>
    <xf numFmtId="3" fontId="32" fillId="7" borderId="2" xfId="0" applyNumberFormat="1" applyFont="1" applyFill="1" applyBorder="1" applyAlignment="1">
      <alignment horizontal="right" vertical="center" wrapText="1"/>
    </xf>
    <xf numFmtId="3" fontId="31" fillId="0" borderId="2" xfId="0" applyNumberFormat="1" applyFont="1" applyFill="1" applyBorder="1" applyAlignment="1">
      <alignment horizontal="right" vertical="center"/>
    </xf>
    <xf numFmtId="3" fontId="32" fillId="0" borderId="2" xfId="0" applyNumberFormat="1" applyFont="1" applyFill="1" applyBorder="1" applyAlignment="1">
      <alignment horizontal="right" vertical="center" wrapText="1"/>
    </xf>
    <xf numFmtId="3" fontId="32" fillId="0" borderId="2" xfId="0" applyNumberFormat="1" applyFont="1" applyFill="1" applyBorder="1" applyAlignment="1">
      <alignment horizontal="right" vertical="center"/>
    </xf>
    <xf numFmtId="0" fontId="14" fillId="0" borderId="2" xfId="0" applyFont="1" applyBorder="1">
      <alignment vertical="center"/>
    </xf>
    <xf numFmtId="0" fontId="3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3" fontId="29" fillId="0" borderId="11" xfId="0" applyNumberFormat="1" applyFont="1" applyBorder="1" applyAlignment="1">
      <alignment vertical="center" wrapText="1"/>
    </xf>
    <xf numFmtId="3" fontId="31" fillId="6" borderId="2" xfId="0" applyNumberFormat="1" applyFont="1" applyFill="1" applyBorder="1" applyAlignment="1">
      <alignment horizontal="right" vertical="center"/>
    </xf>
    <xf numFmtId="3" fontId="31" fillId="6" borderId="2" xfId="0" applyNumberFormat="1" applyFont="1" applyFill="1" applyBorder="1" applyAlignment="1">
      <alignment vertical="center"/>
    </xf>
    <xf numFmtId="3" fontId="32" fillId="6" borderId="2" xfId="0" applyNumberFormat="1" applyFont="1" applyFill="1" applyBorder="1" applyAlignment="1">
      <alignment horizontal="right" vertical="center"/>
    </xf>
    <xf numFmtId="0" fontId="0" fillId="0" borderId="2" xfId="0" applyBorder="1">
      <alignment vertical="center"/>
    </xf>
    <xf numFmtId="0" fontId="29" fillId="0" borderId="12" xfId="0" applyFont="1" applyFill="1" applyBorder="1" applyAlignment="1">
      <alignment vertical="center" wrapText="1"/>
    </xf>
    <xf numFmtId="177" fontId="31" fillId="6" borderId="2" xfId="4" applyNumberFormat="1" applyFont="1" applyFill="1" applyBorder="1" applyAlignment="1">
      <alignment horizontal="center" vertical="center"/>
    </xf>
    <xf numFmtId="3" fontId="32" fillId="9" borderId="2" xfId="0" applyNumberFormat="1" applyFont="1" applyFill="1" applyBorder="1" applyAlignment="1">
      <alignment horizontal="right" vertical="center" wrapText="1"/>
    </xf>
    <xf numFmtId="3" fontId="32" fillId="9" borderId="2" xfId="0" applyNumberFormat="1" applyFont="1" applyFill="1" applyBorder="1" applyAlignment="1">
      <alignment vertical="center" wrapText="1"/>
    </xf>
    <xf numFmtId="0" fontId="14" fillId="9" borderId="2" xfId="0" applyFont="1" applyFill="1" applyBorder="1">
      <alignment vertical="center"/>
    </xf>
    <xf numFmtId="0" fontId="14" fillId="9" borderId="0" xfId="0" applyFont="1" applyFill="1">
      <alignment vertical="center"/>
    </xf>
    <xf numFmtId="3" fontId="31" fillId="9" borderId="2" xfId="0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18" fillId="2" borderId="6" xfId="0" applyFont="1" applyFill="1" applyBorder="1" applyAlignment="1">
      <alignment vertical="center"/>
    </xf>
    <xf numFmtId="0" fontId="18" fillId="2" borderId="3" xfId="0" applyFont="1" applyFill="1" applyBorder="1" applyAlignment="1">
      <alignment vertical="center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2" xfId="0" applyFont="1" applyFill="1" applyBorder="1" applyAlignment="1">
      <alignment vertical="center"/>
    </xf>
    <xf numFmtId="0" fontId="13" fillId="0" borderId="0" xfId="0" applyFont="1" applyFill="1">
      <alignment vertical="center"/>
    </xf>
    <xf numFmtId="0" fontId="32" fillId="3" borderId="2" xfId="1" applyFont="1" applyBorder="1" applyAlignment="1">
      <alignment horizontal="center" vertical="center"/>
    </xf>
    <xf numFmtId="0" fontId="32" fillId="3" borderId="2" xfId="1" applyFont="1" applyBorder="1" applyAlignment="1">
      <alignment horizontal="center" vertical="center" wrapText="1"/>
    </xf>
    <xf numFmtId="0" fontId="34" fillId="8" borderId="2" xfId="0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176" fontId="31" fillId="0" borderId="2" xfId="4" applyNumberFormat="1" applyFont="1" applyBorder="1">
      <alignment vertical="center"/>
    </xf>
    <xf numFmtId="10" fontId="31" fillId="0" borderId="2" xfId="3" applyNumberFormat="1" applyFont="1" applyBorder="1">
      <alignment vertical="center"/>
    </xf>
    <xf numFmtId="9" fontId="31" fillId="0" borderId="2" xfId="0" applyNumberFormat="1" applyFont="1" applyBorder="1">
      <alignment vertical="center"/>
    </xf>
  </cellXfs>
  <cellStyles count="6">
    <cellStyle name="一般" xfId="0" builtinId="0"/>
    <cellStyle name="中等" xfId="1" builtinId="28"/>
    <cellStyle name="好" xfId="2" builtinId="26"/>
    <cellStyle name="百分比" xfId="3" builtinId="5"/>
    <cellStyle name="貨幣" xfId="4" builtinId="4"/>
    <cellStyle name="壞" xfId="5" builtin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r>
              <a:rPr lang="zh-TW"/>
              <a:t>近</a:t>
            </a:r>
            <a:r>
              <a:rPr lang="en-US"/>
              <a:t>5</a:t>
            </a:r>
            <a:r>
              <a:rPr lang="zh-TW"/>
              <a:t>年</a:t>
            </a:r>
            <a:r>
              <a:rPr lang="zh-TW" altLang="en-US"/>
              <a:t>學校</a:t>
            </a:r>
            <a:r>
              <a:rPr lang="zh-TW"/>
              <a:t>配合款補助金額統計表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近6年配合款補助金額統計表!$A$1</c:f>
              <c:strCache>
                <c:ptCount val="1"/>
                <c:pt idx="0">
                  <c:v>\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近6年配合款補助金額統計表!$A$2:$A$10</c:f>
              <c:numCache>
                <c:formatCode>General</c:formatCode>
                <c:ptCount val="9"/>
                <c:pt idx="0">
                  <c:v>99</c:v>
                </c:pt>
                <c:pt idx="1">
                  <c:v>100</c:v>
                </c:pt>
                <c:pt idx="2">
                  <c:v>101</c:v>
                </c:pt>
                <c:pt idx="3">
                  <c:v>102</c:v>
                </c:pt>
                <c:pt idx="4">
                  <c:v>103</c:v>
                </c:pt>
                <c:pt idx="5" formatCode="#,##0">
                  <c:v>104</c:v>
                </c:pt>
                <c:pt idx="6" formatCode="#,##0">
                  <c:v>105</c:v>
                </c:pt>
                <c:pt idx="7">
                  <c:v>106</c:v>
                </c:pt>
                <c:pt idx="8">
                  <c:v>107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近6年配合款補助金額統計表!$B$1</c:f>
              <c:strCache>
                <c:ptCount val="1"/>
                <c:pt idx="0">
                  <c:v>核定預算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val>
            <c:numRef>
              <c:f>近6年配合款補助金額統計表!$B$2:$B$10</c:f>
              <c:numCache>
                <c:formatCode>#,##0</c:formatCode>
                <c:ptCount val="9"/>
                <c:pt idx="0">
                  <c:v>5600000</c:v>
                </c:pt>
                <c:pt idx="1">
                  <c:v>6600000</c:v>
                </c:pt>
                <c:pt idx="2">
                  <c:v>5510000</c:v>
                </c:pt>
                <c:pt idx="3">
                  <c:v>5500000</c:v>
                </c:pt>
                <c:pt idx="4">
                  <c:v>6000000</c:v>
                </c:pt>
                <c:pt idx="5">
                  <c:v>7500000</c:v>
                </c:pt>
                <c:pt idx="6">
                  <c:v>10660000</c:v>
                </c:pt>
                <c:pt idx="7">
                  <c:v>9700000</c:v>
                </c:pt>
                <c:pt idx="8">
                  <c:v>9700000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近6年配合款補助金額統計表!$D$1</c:f>
              <c:strCache>
                <c:ptCount val="1"/>
                <c:pt idx="0">
                  <c:v>補助金額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近6年配合款補助金額統計表!$D$2:$D$10</c:f>
              <c:numCache>
                <c:formatCode>#,##0</c:formatCode>
                <c:ptCount val="9"/>
                <c:pt idx="0">
                  <c:v>5569171</c:v>
                </c:pt>
                <c:pt idx="1">
                  <c:v>6936693</c:v>
                </c:pt>
                <c:pt idx="2">
                  <c:v>7439978</c:v>
                </c:pt>
                <c:pt idx="3">
                  <c:v>6992994</c:v>
                </c:pt>
                <c:pt idx="4">
                  <c:v>9550494</c:v>
                </c:pt>
                <c:pt idx="5">
                  <c:v>7466224</c:v>
                </c:pt>
                <c:pt idx="6">
                  <c:v>9403170</c:v>
                </c:pt>
                <c:pt idx="7">
                  <c:v>9654516</c:v>
                </c:pt>
                <c:pt idx="8">
                  <c:v>9668337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6908416"/>
        <c:axId val="396908808"/>
        <c:extLst>
          <c:ext xmlns:c15="http://schemas.microsoft.com/office/drawing/2012/chart" uri="{02D57815-91ED-43cb-92C2-25804820EDAC}">
            <c15:filteredLineSeries>
              <c15:ser>
                <c:idx val="3"/>
                <c:order val="2"/>
                <c:tx>
                  <c:strRef>
                    <c:extLst>
                      <c:ext uri="{02D57815-91ED-43cb-92C2-25804820EDAC}">
                        <c15:formulaRef>
                          <c15:sqref>近6年配合款補助金額統計表!$C$1</c15:sqref>
                        </c15:formulaRef>
                      </c:ext>
                    </c:extLst>
                    <c:strCache>
                      <c:ptCount val="1"/>
                      <c:pt idx="0">
                        <c:v>補助件數</c:v>
                      </c:pt>
                    </c:strCache>
                  </c:strRef>
                </c:tx>
                <c:dLbls>
                  <c:spPr>
                    <a:noFill/>
                    <a:ln>
                      <a:noFill/>
                    </a:ln>
                    <a:effectLst/>
                  </c:sp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近6年配合款補助金額統計表!$C$2:$C$10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21</c:v>
                      </c:pt>
                      <c:pt idx="1">
                        <c:v>29</c:v>
                      </c:pt>
                      <c:pt idx="2">
                        <c:v>29</c:v>
                      </c:pt>
                      <c:pt idx="3">
                        <c:v>31</c:v>
                      </c:pt>
                      <c:pt idx="4">
                        <c:v>35</c:v>
                      </c:pt>
                      <c:pt idx="5" formatCode="#,##0">
                        <c:v>36</c:v>
                      </c:pt>
                      <c:pt idx="6" formatCode="#,##0">
                        <c:v>39</c:v>
                      </c:pt>
                      <c:pt idx="7" formatCode="#,##0">
                        <c:v>35</c:v>
                      </c:pt>
                      <c:pt idx="8" formatCode="#,##0">
                        <c:v>36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396908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396908808"/>
        <c:crosses val="autoZero"/>
        <c:auto val="1"/>
        <c:lblAlgn val="ctr"/>
        <c:lblOffset val="100"/>
        <c:noMultiLvlLbl val="0"/>
      </c:catAx>
      <c:valAx>
        <c:axId val="396908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39690841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ea typeface="標楷體" panose="03000509000000000000" pitchFamily="65" charset="-120"/>
          <a:cs typeface="Times New Roman" panose="02020603050405020304" pitchFamily="18" charset="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 sz="1800" b="1" i="0" baseline="0">
                <a:effectLst/>
              </a:rPr>
              <a:t>102</a:t>
            </a:r>
            <a:r>
              <a:rPr lang="zh-TW" altLang="zh-TW" sz="1800" b="1" i="0" baseline="0">
                <a:effectLst/>
              </a:rPr>
              <a:t>學年度配合款分配比例</a:t>
            </a:r>
            <a:endParaRPr lang="zh-TW" altLang="zh-TW" b="1">
              <a:effectLst/>
            </a:endParaRPr>
          </a:p>
        </c:rich>
      </c:tx>
      <c:layout>
        <c:manualLayout>
          <c:xMode val="edge"/>
          <c:yMode val="edge"/>
          <c:x val="2.3749453104232512E-2"/>
          <c:y val="0.168863247863247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36722027825942377"/>
          <c:y val="8.3482264957264948E-2"/>
          <c:w val="0.57094803979558573"/>
          <c:h val="0.85408910256410264"/>
        </c:manualLayout>
      </c:layout>
      <c:pieChart>
        <c:varyColors val="1"/>
        <c:ser>
          <c:idx val="0"/>
          <c:order val="0"/>
          <c:tx>
            <c:strRef>
              <c:f>'102學年度補助配合款計畫'!$K$2</c:f>
              <c:strCache>
                <c:ptCount val="1"/>
                <c:pt idx="0">
                  <c:v>配合款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'102學年度補助配合款計畫'!$J$3:$J$5</c:f>
              <c:strCache>
                <c:ptCount val="3"/>
                <c:pt idx="0">
                  <c:v>國科會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'102學年度補助配合款計畫'!$K$3:$K$5</c:f>
              <c:numCache>
                <c:formatCode>_(* #,##0_);_(* \(#,##0\);_(* "-"_);_(@_)</c:formatCode>
                <c:ptCount val="3"/>
                <c:pt idx="0">
                  <c:v>2599317</c:v>
                </c:pt>
                <c:pt idx="1">
                  <c:v>3972677</c:v>
                </c:pt>
                <c:pt idx="2">
                  <c:v>421000</c:v>
                </c:pt>
              </c:numCache>
            </c:numRef>
          </c:val>
        </c:ser>
        <c:ser>
          <c:idx val="1"/>
          <c:order val="1"/>
          <c:tx>
            <c:strRef>
              <c:f>'102學年度補助配合款計畫'!$L$2</c:f>
              <c:strCache>
                <c:ptCount val="1"/>
                <c:pt idx="0">
                  <c:v>比例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'102學年度補助配合款計畫'!$J$3:$J$5</c:f>
              <c:strCache>
                <c:ptCount val="3"/>
                <c:pt idx="0">
                  <c:v>國科會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'102學年度補助配合款計畫'!$L$3:$L$5</c:f>
              <c:numCache>
                <c:formatCode>0.00%</c:formatCode>
                <c:ptCount val="3"/>
                <c:pt idx="0">
                  <c:v>0.3717030216242142</c:v>
                </c:pt>
                <c:pt idx="1">
                  <c:v>0.56809386651840399</c:v>
                </c:pt>
                <c:pt idx="2">
                  <c:v>6.0203111857381829E-2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26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0"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 sz="1800" b="1" i="0" baseline="0">
                <a:effectLst/>
              </a:rPr>
              <a:t>102</a:t>
            </a:r>
            <a:r>
              <a:rPr lang="zh-TW" altLang="zh-TW" sz="1800" b="1" i="0" baseline="0">
                <a:effectLst/>
              </a:rPr>
              <a:t>學年度配合款分配比例</a:t>
            </a:r>
            <a:endParaRPr lang="zh-TW" altLang="zh-TW" b="1">
              <a:effectLst/>
            </a:endParaRPr>
          </a:p>
        </c:rich>
      </c:tx>
      <c:layout>
        <c:manualLayout>
          <c:xMode val="edge"/>
          <c:yMode val="edge"/>
          <c:x val="3.354056212705659E-2"/>
          <c:y val="9.32239316239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39361270755205091"/>
          <c:y val="9.0717948717948735E-2"/>
          <c:w val="0.55301790128590322"/>
          <c:h val="0.84685427350427356"/>
        </c:manualLayout>
      </c:layout>
      <c:pieChart>
        <c:varyColors val="1"/>
        <c:ser>
          <c:idx val="0"/>
          <c:order val="0"/>
          <c:tx>
            <c:strRef>
              <c:f>'102學年度補助配合款計畫'!$K$9</c:f>
              <c:strCache>
                <c:ptCount val="1"/>
                <c:pt idx="0">
                  <c:v>配合款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'102學年度補助配合款計畫'!$J$10:$J$12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'102學年度補助配合款計畫'!$K$10:$K$12</c:f>
              <c:numCache>
                <c:formatCode>#,##0</c:formatCode>
                <c:ptCount val="3"/>
                <c:pt idx="0">
                  <c:v>2455650</c:v>
                </c:pt>
                <c:pt idx="1">
                  <c:v>3041239</c:v>
                </c:pt>
                <c:pt idx="2">
                  <c:v>1496105</c:v>
                </c:pt>
              </c:numCache>
            </c:numRef>
          </c:val>
        </c:ser>
        <c:ser>
          <c:idx val="1"/>
          <c:order val="1"/>
          <c:tx>
            <c:strRef>
              <c:f>'102學年度補助配合款計畫'!$L$9</c:f>
              <c:strCache>
                <c:ptCount val="1"/>
                <c:pt idx="0">
                  <c:v>比例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'102學年度補助配合款計畫'!$J$10:$J$12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'102學年度補助配合款計畫'!$L$10:$L$12</c:f>
              <c:numCache>
                <c:formatCode>0.00%</c:formatCode>
                <c:ptCount val="3"/>
                <c:pt idx="0">
                  <c:v>0.35115860245268338</c:v>
                </c:pt>
                <c:pt idx="1">
                  <c:v>0.43489798504045618</c:v>
                </c:pt>
                <c:pt idx="2">
                  <c:v>0.21394341250686044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 sz="1800" b="1" i="0" baseline="0">
                <a:effectLst/>
              </a:rPr>
              <a:t>101</a:t>
            </a:r>
            <a:r>
              <a:rPr lang="zh-TW" altLang="zh-TW" sz="1800" b="1" i="0" baseline="0">
                <a:effectLst/>
              </a:rPr>
              <a:t>學年度配合款分配比例</a:t>
            </a:r>
            <a:endParaRPr lang="zh-TW" altLang="zh-TW" b="1">
              <a:effectLst/>
            </a:endParaRPr>
          </a:p>
        </c:rich>
      </c:tx>
      <c:layout>
        <c:manualLayout>
          <c:xMode val="edge"/>
          <c:yMode val="edge"/>
          <c:x val="1.9719647696476966E-2"/>
          <c:y val="0.149252136752136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41721663154029376"/>
          <c:y val="7.7149572649572645E-2"/>
          <c:w val="0.5360999643511758"/>
          <c:h val="0.84414059829059829"/>
        </c:manualLayout>
      </c:layout>
      <c:pieChart>
        <c:varyColors val="1"/>
        <c:ser>
          <c:idx val="0"/>
          <c:order val="0"/>
          <c:tx>
            <c:strRef>
              <c:f>'101學年度補助配合款計畫'!$K$2</c:f>
              <c:strCache>
                <c:ptCount val="1"/>
                <c:pt idx="0">
                  <c:v>配合款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'101學年度補助配合款計畫'!$J$3:$J$5</c:f>
              <c:strCache>
                <c:ptCount val="3"/>
                <c:pt idx="0">
                  <c:v>國科會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'101學年度補助配合款計畫'!$K$3:$K$5</c:f>
              <c:numCache>
                <c:formatCode>_(* #,##0_);_(* \(#,##0\);_(* "-"_);_(@_)</c:formatCode>
                <c:ptCount val="3"/>
                <c:pt idx="0">
                  <c:v>3885600</c:v>
                </c:pt>
                <c:pt idx="1">
                  <c:v>2311378</c:v>
                </c:pt>
                <c:pt idx="2">
                  <c:v>1243000</c:v>
                </c:pt>
              </c:numCache>
            </c:numRef>
          </c:val>
        </c:ser>
        <c:ser>
          <c:idx val="1"/>
          <c:order val="1"/>
          <c:tx>
            <c:strRef>
              <c:f>'101學年度補助配合款計畫'!$L$2</c:f>
              <c:strCache>
                <c:ptCount val="1"/>
                <c:pt idx="0">
                  <c:v>比例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'101學年度補助配合款計畫'!$J$3:$J$5</c:f>
              <c:strCache>
                <c:ptCount val="3"/>
                <c:pt idx="0">
                  <c:v>國科會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'101學年度補助配合款計畫'!$L$3:$L$5</c:f>
              <c:numCache>
                <c:formatCode>0.00%</c:formatCode>
                <c:ptCount val="3"/>
                <c:pt idx="0">
                  <c:v>0.5222596088321767</c:v>
                </c:pt>
                <c:pt idx="1">
                  <c:v>0.31067000466936867</c:v>
                </c:pt>
                <c:pt idx="2">
                  <c:v>0.16707038649845471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26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 sz="1800" b="1" i="0" baseline="0">
                <a:effectLst/>
              </a:rPr>
              <a:t>101</a:t>
            </a:r>
            <a:r>
              <a:rPr lang="zh-TW" altLang="zh-TW" sz="1800" b="1" i="0" baseline="0">
                <a:effectLst/>
              </a:rPr>
              <a:t>學年度配合款分配比例</a:t>
            </a:r>
            <a:endParaRPr lang="zh-TW" altLang="zh-TW" b="1">
              <a:effectLst/>
            </a:endParaRPr>
          </a:p>
        </c:rich>
      </c:tx>
      <c:layout>
        <c:manualLayout>
          <c:xMode val="edge"/>
          <c:yMode val="edge"/>
          <c:x val="1.6557441307608729E-2"/>
          <c:y val="0.192859829059829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41300819686100371"/>
          <c:y val="9.8858974358974352E-2"/>
          <c:w val="0.55718734712430962"/>
          <c:h val="0.85228162393162388"/>
        </c:manualLayout>
      </c:layout>
      <c:pieChart>
        <c:varyColors val="1"/>
        <c:ser>
          <c:idx val="0"/>
          <c:order val="0"/>
          <c:tx>
            <c:strRef>
              <c:f>'101學年度補助配合款計畫'!$K$11</c:f>
              <c:strCache>
                <c:ptCount val="1"/>
                <c:pt idx="0">
                  <c:v>配合款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'101學年度補助配合款計畫'!$J$12:$J$14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'101學年度補助配合款計畫'!$K$12:$K$14</c:f>
              <c:numCache>
                <c:formatCode>#,##0</c:formatCode>
                <c:ptCount val="3"/>
                <c:pt idx="0">
                  <c:v>3633500</c:v>
                </c:pt>
                <c:pt idx="1">
                  <c:v>1702503</c:v>
                </c:pt>
                <c:pt idx="2">
                  <c:v>2103975</c:v>
                </c:pt>
              </c:numCache>
            </c:numRef>
          </c:val>
        </c:ser>
        <c:ser>
          <c:idx val="1"/>
          <c:order val="1"/>
          <c:tx>
            <c:strRef>
              <c:f>'101學年度補助配合款計畫'!$L$11</c:f>
              <c:strCache>
                <c:ptCount val="1"/>
                <c:pt idx="0">
                  <c:v>比例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'101學年度補助配合款計畫'!$J$12:$J$14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'101學年度補助配合款計畫'!$L$12:$L$14</c:f>
              <c:numCache>
                <c:formatCode>0.00%</c:formatCode>
                <c:ptCount val="3"/>
                <c:pt idx="0">
                  <c:v>0.48837510003389795</c:v>
                </c:pt>
                <c:pt idx="1">
                  <c:v>0.22883172504004717</c:v>
                </c:pt>
                <c:pt idx="2">
                  <c:v>0.28279317492605488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</a:t>
            </a:r>
            <a:r>
              <a:rPr lang="en-US" altLang="zh-TW"/>
              <a:t>7</a:t>
            </a:r>
            <a:r>
              <a:rPr lang="zh-TW"/>
              <a:t>學年度配合款分配比例</a:t>
            </a:r>
          </a:p>
        </c:rich>
      </c:tx>
      <c:layout>
        <c:manualLayout>
          <c:xMode val="edge"/>
          <c:yMode val="edge"/>
          <c:x val="2.9036764436377784E-2"/>
          <c:y val="1.9444440191504771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8.2878758908435407E-2"/>
                  <c:y val="3.9195641891651013E-2"/>
                </c:manualLayout>
              </c:layout>
              <c:tx>
                <c:rich>
                  <a:bodyPr/>
                  <a:lstStyle/>
                  <a:p>
                    <a:pPr>
                      <a:defRPr sz="14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zh-TW" altLang="en-US" sz="1400" b="1">
                        <a:solidFill>
                          <a:sysClr val="windowText" lastClr="000000"/>
                        </a:solidFill>
                      </a:rPr>
                      <a:t>其他政府部門
</a:t>
                    </a:r>
                    <a:r>
                      <a:rPr lang="en-US" altLang="zh-TW" sz="1400" b="1">
                        <a:solidFill>
                          <a:sysClr val="windowText" lastClr="000000"/>
                        </a:solidFill>
                      </a:rPr>
                      <a:t>3%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'107學年度補助配合款計畫 '!$J$3:$J$5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'107學年度補助配合款計畫 '!$K$3:$K$5</c:f>
              <c:numCache>
                <c:formatCode>#,##0;[Red]#,##0</c:formatCode>
                <c:ptCount val="3"/>
                <c:pt idx="0">
                  <c:v>3829690</c:v>
                </c:pt>
                <c:pt idx="1">
                  <c:v>3415202</c:v>
                </c:pt>
                <c:pt idx="2">
                  <c:v>2423445</c:v>
                </c:pt>
              </c:numCache>
            </c:numRef>
          </c:val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'107學年度補助配合款計畫 '!$J$3:$J$5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'107學年度補助配合款計畫 '!$L$3:$L$5</c:f>
              <c:numCache>
                <c:formatCode>0.00%</c:formatCode>
                <c:ptCount val="3"/>
                <c:pt idx="0">
                  <c:v>0.2</c:v>
                </c:pt>
                <c:pt idx="1">
                  <c:v>0.7</c:v>
                </c:pt>
                <c:pt idx="2">
                  <c:v>0.03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</a:t>
            </a:r>
            <a:r>
              <a:rPr lang="en-US" altLang="zh-TW"/>
              <a:t>6</a:t>
            </a:r>
            <a:r>
              <a:rPr lang="zh-TW"/>
              <a:t>學年度配合款分配比例</a:t>
            </a:r>
          </a:p>
        </c:rich>
      </c:tx>
      <c:layout>
        <c:manualLayout>
          <c:xMode val="edge"/>
          <c:yMode val="edge"/>
          <c:x val="2.9036764436377784E-2"/>
          <c:y val="1.9444440191504771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8.2878758908435407E-2"/>
                  <c:y val="3.9195641891651013E-2"/>
                </c:manualLayout>
              </c:layout>
              <c:tx>
                <c:rich>
                  <a:bodyPr/>
                  <a:lstStyle/>
                  <a:p>
                    <a:pPr>
                      <a:defRPr sz="14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zh-TW" altLang="en-US" sz="1400" b="1">
                        <a:solidFill>
                          <a:sysClr val="windowText" lastClr="000000"/>
                        </a:solidFill>
                      </a:rPr>
                      <a:t>其他政府部門
</a:t>
                    </a:r>
                    <a:r>
                      <a:rPr lang="en-US" altLang="zh-TW" sz="1400" b="1">
                        <a:solidFill>
                          <a:sysClr val="windowText" lastClr="000000"/>
                        </a:solidFill>
                      </a:rPr>
                      <a:t>3%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'106學年度補助配合款計畫 '!$J$3:$J$5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'106學年度補助配合款計畫 '!$K$3:$K$5</c:f>
              <c:numCache>
                <c:formatCode>#,##0;[Red]#,##0</c:formatCode>
                <c:ptCount val="3"/>
                <c:pt idx="0">
                  <c:v>1933500</c:v>
                </c:pt>
                <c:pt idx="1">
                  <c:v>6746016</c:v>
                </c:pt>
                <c:pt idx="2">
                  <c:v>975000</c:v>
                </c:pt>
              </c:numCache>
            </c:numRef>
          </c:val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'106學年度補助配合款計畫 '!$J$3:$J$5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'106學年度補助配合款計畫 '!$L$3:$L$5</c:f>
              <c:numCache>
                <c:formatCode>0.00%</c:formatCode>
                <c:ptCount val="3"/>
                <c:pt idx="0">
                  <c:v>0.2</c:v>
                </c:pt>
                <c:pt idx="1">
                  <c:v>0.7</c:v>
                </c:pt>
                <c:pt idx="2">
                  <c:v>0.03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</a:t>
            </a:r>
            <a:r>
              <a:rPr lang="en-US" altLang="zh-TW"/>
              <a:t>5</a:t>
            </a:r>
            <a:r>
              <a:rPr lang="zh-TW"/>
              <a:t>學年度配合款分配比例</a:t>
            </a:r>
          </a:p>
        </c:rich>
      </c:tx>
      <c:layout>
        <c:manualLayout>
          <c:xMode val="edge"/>
          <c:yMode val="edge"/>
          <c:x val="2.9036764436377784E-2"/>
          <c:y val="1.9444440191504771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8.2878758908435407E-2"/>
                  <c:y val="3.9195641891651013E-2"/>
                </c:manualLayout>
              </c:layout>
              <c:tx>
                <c:rich>
                  <a:bodyPr/>
                  <a:lstStyle/>
                  <a:p>
                    <a:pPr>
                      <a:defRPr sz="14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zh-TW" altLang="en-US" sz="1400" b="1">
                        <a:solidFill>
                          <a:sysClr val="windowText" lastClr="000000"/>
                        </a:solidFill>
                      </a:rPr>
                      <a:t>其他政府部門
</a:t>
                    </a:r>
                    <a:r>
                      <a:rPr lang="en-US" altLang="zh-TW" sz="1400" b="1">
                        <a:solidFill>
                          <a:sysClr val="windowText" lastClr="000000"/>
                        </a:solidFill>
                      </a:rPr>
                      <a:t>3%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'105學年度補助配合款計畫'!$K$3:$K$5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'105學年度補助配合款計畫'!$L$3:$L$5</c:f>
              <c:numCache>
                <c:formatCode>#,##0;[Red]#,##0</c:formatCode>
                <c:ptCount val="3"/>
                <c:pt idx="0">
                  <c:v>1910344</c:v>
                </c:pt>
                <c:pt idx="1">
                  <c:v>6472826</c:v>
                </c:pt>
                <c:pt idx="2">
                  <c:v>1020000</c:v>
                </c:pt>
              </c:numCache>
            </c:numRef>
          </c:val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'105學年度補助配合款計畫'!$K$3:$K$5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'105學年度補助配合款計畫'!$M$3:$M$5</c:f>
              <c:numCache>
                <c:formatCode>0.00%</c:formatCode>
                <c:ptCount val="3"/>
                <c:pt idx="0">
                  <c:v>0.20315957278237021</c:v>
                </c:pt>
                <c:pt idx="1">
                  <c:v>0.68836637006456336</c:v>
                </c:pt>
                <c:pt idx="2">
                  <c:v>0.10847405715306646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>
                <a:latin typeface="微軟正黑體" panose="020B0604030504040204" pitchFamily="34" charset="-120"/>
                <a:ea typeface="微軟正黑體" panose="020B0604030504040204" pitchFamily="34" charset="-120"/>
              </a:defRPr>
            </a:pP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>10</a:t>
            </a:r>
            <a:r>
              <a:rPr lang="en-US" altLang="zh-TW">
                <a:latin typeface="微軟正黑體" panose="020B0604030504040204" pitchFamily="34" charset="-120"/>
                <a:ea typeface="微軟正黑體" panose="020B0604030504040204" pitchFamily="34" charset="-120"/>
              </a:rPr>
              <a:t>5</a:t>
            </a:r>
            <a:r>
              <a:rPr lang="zh-TW">
                <a:latin typeface="微軟正黑體" panose="020B0604030504040204" pitchFamily="34" charset="-120"/>
                <a:ea typeface="微軟正黑體" panose="020B0604030504040204" pitchFamily="34" charset="-120"/>
              </a:rPr>
              <a:t>學年度配合款分配比例</a:t>
            </a: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/>
            </a:r>
            <a:b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</a:b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>(</a:t>
            </a:r>
            <a:r>
              <a:rPr lang="zh-TW">
                <a:latin typeface="微軟正黑體" panose="020B0604030504040204" pitchFamily="34" charset="-120"/>
                <a:ea typeface="微軟正黑體" panose="020B0604030504040204" pitchFamily="34" charset="-120"/>
              </a:rPr>
              <a:t>此為校方補助，不含自籌款</a:t>
            </a: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>)</a:t>
            </a:r>
            <a:endParaRPr lang="zh-TW">
              <a:latin typeface="微軟正黑體" panose="020B0604030504040204" pitchFamily="34" charset="-120"/>
              <a:ea typeface="微軟正黑體" panose="020B0604030504040204" pitchFamily="34" charset="-120"/>
            </a:endParaRP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'105學年度補助配合款計畫'!$L$14</c:f>
              <c:strCache>
                <c:ptCount val="1"/>
                <c:pt idx="0">
                  <c:v>配合款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solidFill>
                      <a:schemeClr val="bg1"/>
                    </a:solidFill>
                    <a:latin typeface="微軟正黑體" panose="020B0604030504040204" pitchFamily="34" charset="-120"/>
                    <a:ea typeface="微軟正黑體" panose="020B0604030504040204" pitchFamily="34" charset="-12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'105學年度補助配合款計畫'!$K$15:$K$17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'105學年度補助配合款計畫'!$L$15:$L$17</c:f>
              <c:numCache>
                <c:formatCode>#,##0</c:formatCode>
                <c:ptCount val="3"/>
                <c:pt idx="0">
                  <c:v>1797500</c:v>
                </c:pt>
                <c:pt idx="1">
                  <c:v>3069236</c:v>
                </c:pt>
                <c:pt idx="2">
                  <c:v>4536434</c:v>
                </c:pt>
              </c:numCache>
            </c:numRef>
          </c:val>
        </c:ser>
        <c:ser>
          <c:idx val="1"/>
          <c:order val="1"/>
          <c:tx>
            <c:strRef>
              <c:f>'105學年度補助配合款計畫'!$M$14</c:f>
              <c:strCache>
                <c:ptCount val="1"/>
                <c:pt idx="0">
                  <c:v>比例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'105學年度補助配合款計畫'!$K$15:$K$17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'105學年度補助配合款計畫'!$M$15:$M$17</c:f>
              <c:numCache>
                <c:formatCode>0.00%</c:formatCode>
                <c:ptCount val="3"/>
                <c:pt idx="0">
                  <c:v>0.19115893895356567</c:v>
                </c:pt>
                <c:pt idx="1">
                  <c:v>0.32640439341200894</c:v>
                </c:pt>
                <c:pt idx="2">
                  <c:v>0.48243666763442539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104</a:t>
            </a:r>
            <a:r>
              <a:rPr lang="zh-TW"/>
              <a:t>學年度配合款分配比例</a:t>
            </a:r>
          </a:p>
        </c:rich>
      </c:tx>
      <c:layout>
        <c:manualLayout>
          <c:xMode val="edge"/>
          <c:yMode val="edge"/>
          <c:x val="2.9036764436377784E-2"/>
          <c:y val="1.9444440191504771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1">
                      <a:solidFill>
                        <a:schemeClr val="bg1"/>
                      </a:solidFill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26117330764119784"/>
                  <c:y val="2.4102900739139746E-2"/>
                </c:manualLayout>
              </c:layout>
              <c:tx>
                <c:rich>
                  <a:bodyPr/>
                  <a:lstStyle/>
                  <a:p>
                    <a:pPr>
                      <a:defRPr sz="1400" b="1">
                        <a:solidFill>
                          <a:sysClr val="windowText" lastClr="000000"/>
                        </a:solidFill>
                      </a:defRPr>
                    </a:pPr>
                    <a:r>
                      <a:rPr lang="zh-TW" altLang="en-US" sz="1400" b="1">
                        <a:solidFill>
                          <a:sysClr val="windowText" lastClr="000000"/>
                        </a:solidFill>
                      </a:rPr>
                      <a:t>其他政府部門
</a:t>
                    </a:r>
                    <a:r>
                      <a:rPr lang="en-US" altLang="zh-TW" sz="1400" b="1">
                        <a:solidFill>
                          <a:sysClr val="windowText" lastClr="000000"/>
                        </a:solidFill>
                      </a:rPr>
                      <a:t>3%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'104學年度補助配合款計畫'!$K$3:$K$5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'104學年度補助配合款計畫'!$L$3:$L$5</c:f>
              <c:numCache>
                <c:formatCode>#,##0;[Red]#,##0</c:formatCode>
                <c:ptCount val="3"/>
                <c:pt idx="0">
                  <c:v>2893778</c:v>
                </c:pt>
                <c:pt idx="1">
                  <c:v>4349591</c:v>
                </c:pt>
                <c:pt idx="2">
                  <c:v>222855</c:v>
                </c:pt>
              </c:numCache>
            </c:numRef>
          </c:val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'104學年度補助配合款計畫'!$K$3:$K$5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'104學年度補助配合款計畫'!$M$3:$M$5</c:f>
              <c:numCache>
                <c:formatCode>0.00%</c:formatCode>
                <c:ptCount val="3"/>
                <c:pt idx="0">
                  <c:v>0.3875825316786638</c:v>
                </c:pt>
                <c:pt idx="1">
                  <c:v>0.5825690469506406</c:v>
                </c:pt>
                <c:pt idx="2">
                  <c:v>2.9848421370695547E-2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>
                <a:latin typeface="微軟正黑體" panose="020B0604030504040204" pitchFamily="34" charset="-120"/>
                <a:ea typeface="微軟正黑體" panose="020B0604030504040204" pitchFamily="34" charset="-120"/>
              </a:defRPr>
            </a:pP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>104</a:t>
            </a:r>
            <a:r>
              <a:rPr lang="zh-TW">
                <a:latin typeface="微軟正黑體" panose="020B0604030504040204" pitchFamily="34" charset="-120"/>
                <a:ea typeface="微軟正黑體" panose="020B0604030504040204" pitchFamily="34" charset="-120"/>
              </a:rPr>
              <a:t>學年度配合款分配比例</a:t>
            </a: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/>
            </a:r>
            <a:b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</a:b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>(</a:t>
            </a:r>
            <a:r>
              <a:rPr lang="zh-TW">
                <a:latin typeface="微軟正黑體" panose="020B0604030504040204" pitchFamily="34" charset="-120"/>
                <a:ea typeface="微軟正黑體" panose="020B0604030504040204" pitchFamily="34" charset="-120"/>
              </a:rPr>
              <a:t>此為校方補助，不含自籌款</a:t>
            </a:r>
            <a:r>
              <a:rPr lang="en-US">
                <a:latin typeface="微軟正黑體" panose="020B0604030504040204" pitchFamily="34" charset="-120"/>
                <a:ea typeface="微軟正黑體" panose="020B0604030504040204" pitchFamily="34" charset="-120"/>
              </a:rPr>
              <a:t>)</a:t>
            </a:r>
            <a:endParaRPr lang="zh-TW">
              <a:latin typeface="微軟正黑體" panose="020B0604030504040204" pitchFamily="34" charset="-120"/>
              <a:ea typeface="微軟正黑體" panose="020B0604030504040204" pitchFamily="34" charset="-120"/>
            </a:endParaRP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'104學年度補助配合款計畫'!$L$14</c:f>
              <c:strCache>
                <c:ptCount val="1"/>
                <c:pt idx="0">
                  <c:v>配合款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solidFill>
                      <a:schemeClr val="bg1"/>
                    </a:solidFill>
                    <a:latin typeface="微軟正黑體" panose="020B0604030504040204" pitchFamily="34" charset="-120"/>
                    <a:ea typeface="微軟正黑體" panose="020B0604030504040204" pitchFamily="34" charset="-12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'104學年度補助配合款計畫'!$K$15:$K$17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'104學年度補助配合款計畫'!$L$15:$L$17</c:f>
              <c:numCache>
                <c:formatCode>#,##0</c:formatCode>
                <c:ptCount val="3"/>
                <c:pt idx="0">
                  <c:v>2885000</c:v>
                </c:pt>
                <c:pt idx="1">
                  <c:v>2787483</c:v>
                </c:pt>
                <c:pt idx="2">
                  <c:v>1872741</c:v>
                </c:pt>
              </c:numCache>
            </c:numRef>
          </c:val>
        </c:ser>
        <c:ser>
          <c:idx val="1"/>
          <c:order val="1"/>
          <c:tx>
            <c:strRef>
              <c:f>'104學年度補助配合款計畫'!$M$14</c:f>
              <c:strCache>
                <c:ptCount val="1"/>
                <c:pt idx="0">
                  <c:v>比例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'104學年度補助配合款計畫'!$K$15:$K$17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'104學年度補助配合款計畫'!$M$15:$M$17</c:f>
              <c:numCache>
                <c:formatCode>0.00%</c:formatCode>
                <c:ptCount val="3"/>
                <c:pt idx="0">
                  <c:v>0.38236108033373162</c:v>
                </c:pt>
                <c:pt idx="1">
                  <c:v>0.36943674568177165</c:v>
                </c:pt>
                <c:pt idx="2">
                  <c:v>0.24820217398449668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 sz="2000" b="1" i="0" baseline="0">
                <a:effectLst/>
              </a:rPr>
              <a:t>103</a:t>
            </a:r>
            <a:r>
              <a:rPr lang="zh-TW" altLang="zh-TW" sz="2000" b="1" i="0" baseline="0">
                <a:effectLst/>
              </a:rPr>
              <a:t>學年度配合款分配比例</a:t>
            </a:r>
            <a:endParaRPr lang="zh-TW" altLang="zh-TW" sz="1600" b="1">
              <a:effectLst/>
            </a:endParaRPr>
          </a:p>
        </c:rich>
      </c:tx>
      <c:layout>
        <c:manualLayout>
          <c:xMode val="edge"/>
          <c:yMode val="edge"/>
          <c:x val="2.9476741095162153E-2"/>
          <c:y val="0.100344230769230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37764691253107879"/>
          <c:y val="3.1763034188034188E-2"/>
          <c:w val="0.57913058396621442"/>
          <c:h val="0.93046794871794869"/>
        </c:manualLayout>
      </c:layout>
      <c:pieChart>
        <c:varyColors val="1"/>
        <c:ser>
          <c:idx val="0"/>
          <c:order val="0"/>
          <c:tx>
            <c:strRef>
              <c:f>'103學年度補助配合款計畫'!$L$2</c:f>
              <c:strCache>
                <c:ptCount val="1"/>
                <c:pt idx="0">
                  <c:v>配合款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'103學年度補助配合款計畫'!$K$3:$K$5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'103學年度補助配合款計畫'!$L$3:$L$5</c:f>
              <c:numCache>
                <c:formatCode>_(* #,##0_);_(* \(#,##0\);_(* "-"_);_(@_)</c:formatCode>
                <c:ptCount val="3"/>
                <c:pt idx="0">
                  <c:v>2302400</c:v>
                </c:pt>
                <c:pt idx="1">
                  <c:v>3725711</c:v>
                </c:pt>
                <c:pt idx="2">
                  <c:v>268000</c:v>
                </c:pt>
              </c:numCache>
            </c:numRef>
          </c:val>
        </c:ser>
        <c:ser>
          <c:idx val="1"/>
          <c:order val="1"/>
          <c:tx>
            <c:strRef>
              <c:f>'103學年度補助配合款計畫'!$M$2</c:f>
              <c:strCache>
                <c:ptCount val="1"/>
                <c:pt idx="0">
                  <c:v>比例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'103學年度補助配合款計畫'!$K$3:$K$5</c:f>
              <c:strCache>
                <c:ptCount val="3"/>
                <c:pt idx="0">
                  <c:v>科技部</c:v>
                </c:pt>
                <c:pt idx="1">
                  <c:v>教育部</c:v>
                </c:pt>
                <c:pt idx="2">
                  <c:v>其他政府部門</c:v>
                </c:pt>
              </c:strCache>
            </c:strRef>
          </c:cat>
          <c:val>
            <c:numRef>
              <c:f>'103學年度補助配合款計畫'!$M$3:$M$5</c:f>
              <c:numCache>
                <c:formatCode>0.00%</c:formatCode>
                <c:ptCount val="3"/>
                <c:pt idx="0">
                  <c:v>0.36568605604316695</c:v>
                </c:pt>
                <c:pt idx="1">
                  <c:v>0.59174798538335804</c:v>
                </c:pt>
                <c:pt idx="2">
                  <c:v>4.2565958573474956E-2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26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 sz="2000" b="1" i="0" baseline="0">
                <a:effectLst/>
              </a:rPr>
              <a:t>103</a:t>
            </a:r>
            <a:r>
              <a:rPr lang="zh-TW" altLang="zh-TW" sz="2000" b="1" i="0" baseline="0">
                <a:effectLst/>
              </a:rPr>
              <a:t>學年度配合款分配比例</a:t>
            </a:r>
            <a:endParaRPr lang="en-US" altLang="zh-TW" sz="2000" b="1" i="0" baseline="0">
              <a:effectLst/>
            </a:endParaRPr>
          </a:p>
          <a:p>
            <a:pPr>
              <a:defRPr sz="1800" b="1"/>
            </a:pPr>
            <a:r>
              <a:rPr lang="en-US" altLang="zh-TW" sz="2000" b="1" i="0" baseline="0">
                <a:effectLst/>
              </a:rPr>
              <a:t>(</a:t>
            </a:r>
            <a:r>
              <a:rPr lang="zh-TW" altLang="en-US" sz="2000" b="1" i="0" baseline="0">
                <a:effectLst/>
              </a:rPr>
              <a:t>此為校方補助，不含單位自籌</a:t>
            </a:r>
            <a:r>
              <a:rPr lang="en-US" altLang="zh-TW" sz="2000" b="1" i="0" baseline="0">
                <a:effectLst/>
              </a:rPr>
              <a:t>)</a:t>
            </a:r>
            <a:endParaRPr lang="zh-TW" altLang="zh-TW" sz="1800" b="1">
              <a:effectLst/>
            </a:endParaRPr>
          </a:p>
        </c:rich>
      </c:tx>
      <c:layout>
        <c:manualLayout>
          <c:xMode val="edge"/>
          <c:yMode val="edge"/>
          <c:x val="2.3600611376927167E-2"/>
          <c:y val="0.105574358974358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44006741288172707"/>
          <c:y val="0.10134764957264956"/>
          <c:w val="0.51281035765774297"/>
          <c:h val="0.82032158119658105"/>
        </c:manualLayout>
      </c:layout>
      <c:pieChart>
        <c:varyColors val="1"/>
        <c:ser>
          <c:idx val="0"/>
          <c:order val="0"/>
          <c:tx>
            <c:strRef>
              <c:f>'103學年度補助配合款計畫'!$L$9</c:f>
              <c:strCache>
                <c:ptCount val="1"/>
                <c:pt idx="0">
                  <c:v>配合款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'103學年度補助配合款計畫'!$K$10:$K$12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'103學年度補助配合款計畫'!$L$10:$L$12</c:f>
              <c:numCache>
                <c:formatCode>#,##0</c:formatCode>
                <c:ptCount val="3"/>
                <c:pt idx="0">
                  <c:v>2171400</c:v>
                </c:pt>
                <c:pt idx="1">
                  <c:v>2787817</c:v>
                </c:pt>
                <c:pt idx="2">
                  <c:v>1336894</c:v>
                </c:pt>
              </c:numCache>
            </c:numRef>
          </c:val>
        </c:ser>
        <c:ser>
          <c:idx val="1"/>
          <c:order val="1"/>
          <c:tx>
            <c:strRef>
              <c:f>'103學年度補助配合款計畫'!$M$9</c:f>
              <c:strCache>
                <c:ptCount val="1"/>
                <c:pt idx="0">
                  <c:v>比例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'103學年度補助配合款計畫'!$K$10:$K$12</c:f>
              <c:strCache>
                <c:ptCount val="3"/>
                <c:pt idx="0">
                  <c:v>私校</c:v>
                </c:pt>
                <c:pt idx="1">
                  <c:v>個人</c:v>
                </c:pt>
                <c:pt idx="2">
                  <c:v>單位</c:v>
                </c:pt>
              </c:strCache>
            </c:strRef>
          </c:cat>
          <c:val>
            <c:numRef>
              <c:f>'103學年度補助配合款計畫'!$M$10:$M$12</c:f>
              <c:numCache>
                <c:formatCode>0.00%</c:formatCode>
                <c:ptCount val="3"/>
                <c:pt idx="0">
                  <c:v>0.34487956136732661</c:v>
                </c:pt>
                <c:pt idx="1">
                  <c:v>0.44278396616578075</c:v>
                </c:pt>
                <c:pt idx="2">
                  <c:v>0.21233647246689266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15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11</xdr:row>
      <xdr:rowOff>0</xdr:rowOff>
    </xdr:from>
    <xdr:to>
      <xdr:col>6</xdr:col>
      <xdr:colOff>557213</xdr:colOff>
      <xdr:row>28</xdr:row>
      <xdr:rowOff>161925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522516</xdr:colOff>
      <xdr:row>1</xdr:row>
      <xdr:rowOff>10885</xdr:rowOff>
    </xdr:from>
    <xdr:to>
      <xdr:col>23</xdr:col>
      <xdr:colOff>272144</xdr:colOff>
      <xdr:row>8</xdr:row>
      <xdr:rowOff>381000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522516</xdr:colOff>
      <xdr:row>1</xdr:row>
      <xdr:rowOff>10885</xdr:rowOff>
    </xdr:from>
    <xdr:to>
      <xdr:col>23</xdr:col>
      <xdr:colOff>272144</xdr:colOff>
      <xdr:row>8</xdr:row>
      <xdr:rowOff>381000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522516</xdr:colOff>
      <xdr:row>1</xdr:row>
      <xdr:rowOff>10885</xdr:rowOff>
    </xdr:from>
    <xdr:to>
      <xdr:col>24</xdr:col>
      <xdr:colOff>272144</xdr:colOff>
      <xdr:row>8</xdr:row>
      <xdr:rowOff>381000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576942</xdr:colOff>
      <xdr:row>12</xdr:row>
      <xdr:rowOff>457199</xdr:rowOff>
    </xdr:from>
    <xdr:to>
      <xdr:col>24</xdr:col>
      <xdr:colOff>185057</xdr:colOff>
      <xdr:row>20</xdr:row>
      <xdr:rowOff>435429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522516</xdr:colOff>
      <xdr:row>1</xdr:row>
      <xdr:rowOff>10885</xdr:rowOff>
    </xdr:from>
    <xdr:to>
      <xdr:col>24</xdr:col>
      <xdr:colOff>272144</xdr:colOff>
      <xdr:row>8</xdr:row>
      <xdr:rowOff>381000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576942</xdr:colOff>
      <xdr:row>12</xdr:row>
      <xdr:rowOff>457199</xdr:rowOff>
    </xdr:from>
    <xdr:to>
      <xdr:col>24</xdr:col>
      <xdr:colOff>185057</xdr:colOff>
      <xdr:row>20</xdr:row>
      <xdr:rowOff>435429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40821</xdr:colOff>
      <xdr:row>1</xdr:row>
      <xdr:rowOff>54429</xdr:rowOff>
    </xdr:from>
    <xdr:to>
      <xdr:col>24</xdr:col>
      <xdr:colOff>637548</xdr:colOff>
      <xdr:row>12</xdr:row>
      <xdr:rowOff>23884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29685</xdr:colOff>
      <xdr:row>12</xdr:row>
      <xdr:rowOff>190500</xdr:rowOff>
    </xdr:from>
    <xdr:to>
      <xdr:col>24</xdr:col>
      <xdr:colOff>626412</xdr:colOff>
      <xdr:row>22</xdr:row>
      <xdr:rowOff>281182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47622</xdr:colOff>
      <xdr:row>0</xdr:row>
      <xdr:rowOff>244928</xdr:rowOff>
    </xdr:from>
    <xdr:to>
      <xdr:col>23</xdr:col>
      <xdr:colOff>181803</xdr:colOff>
      <xdr:row>7</xdr:row>
      <xdr:rowOff>110473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55047</xdr:colOff>
      <xdr:row>7</xdr:row>
      <xdr:rowOff>519544</xdr:rowOff>
    </xdr:from>
    <xdr:to>
      <xdr:col>23</xdr:col>
      <xdr:colOff>189228</xdr:colOff>
      <xdr:row>17</xdr:row>
      <xdr:rowOff>315817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48023</xdr:colOff>
      <xdr:row>0</xdr:row>
      <xdr:rowOff>185214</xdr:rowOff>
    </xdr:from>
    <xdr:to>
      <xdr:col>23</xdr:col>
      <xdr:colOff>500750</xdr:colOff>
      <xdr:row>7</xdr:row>
      <xdr:rowOff>171987</xdr:rowOff>
    </xdr:to>
    <xdr:graphicFrame macro="">
      <xdr:nvGraphicFramePr>
        <xdr:cNvPr id="5" name="圖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56901</xdr:colOff>
      <xdr:row>7</xdr:row>
      <xdr:rowOff>616032</xdr:rowOff>
    </xdr:from>
    <xdr:to>
      <xdr:col>23</xdr:col>
      <xdr:colOff>509628</xdr:colOff>
      <xdr:row>16</xdr:row>
      <xdr:rowOff>117895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I19" sqref="I19"/>
    </sheetView>
  </sheetViews>
  <sheetFormatPr defaultRowHeight="16.5"/>
  <cols>
    <col min="1" max="1" width="9.125" bestFit="1" customWidth="1"/>
    <col min="2" max="2" width="13.25" bestFit="1" customWidth="1"/>
    <col min="3" max="3" width="12" customWidth="1"/>
    <col min="4" max="4" width="12.5" bestFit="1" customWidth="1"/>
  </cols>
  <sheetData>
    <row r="1" spans="1:4" s="116" customFormat="1" ht="20.25" thickBot="1">
      <c r="A1" s="117" t="s">
        <v>544</v>
      </c>
      <c r="B1" s="117" t="s">
        <v>369</v>
      </c>
      <c r="C1" s="117" t="s">
        <v>365</v>
      </c>
      <c r="D1" s="117" t="s">
        <v>366</v>
      </c>
    </row>
    <row r="2" spans="1:4" s="116" customFormat="1" ht="20.25" thickBot="1">
      <c r="A2" s="118">
        <v>99</v>
      </c>
      <c r="B2" s="119">
        <v>5600000</v>
      </c>
      <c r="C2" s="118">
        <v>21</v>
      </c>
      <c r="D2" s="119">
        <v>5569171</v>
      </c>
    </row>
    <row r="3" spans="1:4" s="116" customFormat="1" ht="20.25" thickBot="1">
      <c r="A3" s="118">
        <v>100</v>
      </c>
      <c r="B3" s="119">
        <v>6600000</v>
      </c>
      <c r="C3" s="118">
        <v>29</v>
      </c>
      <c r="D3" s="119">
        <v>6936693</v>
      </c>
    </row>
    <row r="4" spans="1:4" s="116" customFormat="1" ht="20.25" thickBot="1">
      <c r="A4" s="118">
        <v>101</v>
      </c>
      <c r="B4" s="119">
        <v>5510000</v>
      </c>
      <c r="C4" s="118">
        <v>29</v>
      </c>
      <c r="D4" s="119">
        <v>7439978</v>
      </c>
    </row>
    <row r="5" spans="1:4" s="116" customFormat="1" ht="20.25" thickBot="1">
      <c r="A5" s="118">
        <v>102</v>
      </c>
      <c r="B5" s="119">
        <v>5500000</v>
      </c>
      <c r="C5" s="118">
        <v>31</v>
      </c>
      <c r="D5" s="119">
        <v>6992994</v>
      </c>
    </row>
    <row r="6" spans="1:4" s="116" customFormat="1" ht="20.25" thickBot="1">
      <c r="A6" s="118">
        <v>103</v>
      </c>
      <c r="B6" s="119">
        <v>6000000</v>
      </c>
      <c r="C6" s="118">
        <v>35</v>
      </c>
      <c r="D6" s="119">
        <v>9550494</v>
      </c>
    </row>
    <row r="7" spans="1:4" s="116" customFormat="1" ht="20.25" thickBot="1">
      <c r="A7" s="169">
        <v>104</v>
      </c>
      <c r="B7" s="169">
        <v>7500000</v>
      </c>
      <c r="C7" s="169">
        <v>36</v>
      </c>
      <c r="D7" s="169">
        <v>7466224</v>
      </c>
    </row>
    <row r="8" spans="1:4" s="116" customFormat="1" ht="20.25" thickBot="1">
      <c r="A8" s="119">
        <v>105</v>
      </c>
      <c r="B8" s="169">
        <v>10660000</v>
      </c>
      <c r="C8" s="169">
        <v>39</v>
      </c>
      <c r="D8" s="169">
        <v>9403170</v>
      </c>
    </row>
    <row r="9" spans="1:4" s="116" customFormat="1" ht="20.25" thickBot="1">
      <c r="A9" s="174">
        <v>106</v>
      </c>
      <c r="B9" s="169">
        <v>9700000</v>
      </c>
      <c r="C9" s="169">
        <v>35</v>
      </c>
      <c r="D9" s="169">
        <v>9654516</v>
      </c>
    </row>
    <row r="10" spans="1:4" ht="19.5" thickBot="1">
      <c r="A10" s="174">
        <v>107</v>
      </c>
      <c r="B10" s="169">
        <v>9700000</v>
      </c>
      <c r="C10" s="169">
        <v>36</v>
      </c>
      <c r="D10" s="169">
        <v>9668337</v>
      </c>
    </row>
  </sheetData>
  <phoneticPr fontId="2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zoomScale="70" zoomScaleNormal="70" workbookViewId="0">
      <selection activeCell="R6" sqref="R6"/>
    </sheetView>
  </sheetViews>
  <sheetFormatPr defaultRowHeight="15.75"/>
  <cols>
    <col min="1" max="1" width="5.5" style="101" customWidth="1"/>
    <col min="2" max="2" width="18.375" style="104" bestFit="1" customWidth="1"/>
    <col min="3" max="3" width="28" style="101" customWidth="1"/>
    <col min="4" max="4" width="23" style="112" customWidth="1"/>
    <col min="5" max="5" width="10.75" style="7" customWidth="1"/>
    <col min="6" max="7" width="11.625" style="104" bestFit="1" customWidth="1"/>
    <col min="8" max="8" width="11.625" style="104" customWidth="1"/>
    <col min="9" max="9" width="9.25" style="101" bestFit="1" customWidth="1"/>
    <col min="10" max="255" width="9" style="101"/>
    <col min="256" max="256" width="9.125" style="101" customWidth="1"/>
    <col min="257" max="257" width="5.5" style="101" customWidth="1"/>
    <col min="258" max="258" width="18.375" style="101" bestFit="1" customWidth="1"/>
    <col min="259" max="259" width="28" style="101" customWidth="1"/>
    <col min="260" max="260" width="23" style="101" customWidth="1"/>
    <col min="261" max="261" width="10.75" style="101" customWidth="1"/>
    <col min="262" max="263" width="11.625" style="101" bestFit="1" customWidth="1"/>
    <col min="264" max="264" width="11.625" style="101" customWidth="1"/>
    <col min="265" max="265" width="9.25" style="101" bestFit="1" customWidth="1"/>
    <col min="266" max="511" width="9" style="101"/>
    <col min="512" max="512" width="9.125" style="101" customWidth="1"/>
    <col min="513" max="513" width="5.5" style="101" customWidth="1"/>
    <col min="514" max="514" width="18.375" style="101" bestFit="1" customWidth="1"/>
    <col min="515" max="515" width="28" style="101" customWidth="1"/>
    <col min="516" max="516" width="23" style="101" customWidth="1"/>
    <col min="517" max="517" width="10.75" style="101" customWidth="1"/>
    <col min="518" max="519" width="11.625" style="101" bestFit="1" customWidth="1"/>
    <col min="520" max="520" width="11.625" style="101" customWidth="1"/>
    <col min="521" max="521" width="9.25" style="101" bestFit="1" customWidth="1"/>
    <col min="522" max="767" width="9" style="101"/>
    <col min="768" max="768" width="9.125" style="101" customWidth="1"/>
    <col min="769" max="769" width="5.5" style="101" customWidth="1"/>
    <col min="770" max="770" width="18.375" style="101" bestFit="1" customWidth="1"/>
    <col min="771" max="771" width="28" style="101" customWidth="1"/>
    <col min="772" max="772" width="23" style="101" customWidth="1"/>
    <col min="773" max="773" width="10.75" style="101" customWidth="1"/>
    <col min="774" max="775" width="11.625" style="101" bestFit="1" customWidth="1"/>
    <col min="776" max="776" width="11.625" style="101" customWidth="1"/>
    <col min="777" max="777" width="9.25" style="101" bestFit="1" customWidth="1"/>
    <col min="778" max="1023" width="9" style="101"/>
    <col min="1024" max="1024" width="9.125" style="101" customWidth="1"/>
    <col min="1025" max="1025" width="5.5" style="101" customWidth="1"/>
    <col min="1026" max="1026" width="18.375" style="101" bestFit="1" customWidth="1"/>
    <col min="1027" max="1027" width="28" style="101" customWidth="1"/>
    <col min="1028" max="1028" width="23" style="101" customWidth="1"/>
    <col min="1029" max="1029" width="10.75" style="101" customWidth="1"/>
    <col min="1030" max="1031" width="11.625" style="101" bestFit="1" customWidth="1"/>
    <col min="1032" max="1032" width="11.625" style="101" customWidth="1"/>
    <col min="1033" max="1033" width="9.25" style="101" bestFit="1" customWidth="1"/>
    <col min="1034" max="1279" width="9" style="101"/>
    <col min="1280" max="1280" width="9.125" style="101" customWidth="1"/>
    <col min="1281" max="1281" width="5.5" style="101" customWidth="1"/>
    <col min="1282" max="1282" width="18.375" style="101" bestFit="1" customWidth="1"/>
    <col min="1283" max="1283" width="28" style="101" customWidth="1"/>
    <col min="1284" max="1284" width="23" style="101" customWidth="1"/>
    <col min="1285" max="1285" width="10.75" style="101" customWidth="1"/>
    <col min="1286" max="1287" width="11.625" style="101" bestFit="1" customWidth="1"/>
    <col min="1288" max="1288" width="11.625" style="101" customWidth="1"/>
    <col min="1289" max="1289" width="9.25" style="101" bestFit="1" customWidth="1"/>
    <col min="1290" max="1535" width="9" style="101"/>
    <col min="1536" max="1536" width="9.125" style="101" customWidth="1"/>
    <col min="1537" max="1537" width="5.5" style="101" customWidth="1"/>
    <col min="1538" max="1538" width="18.375" style="101" bestFit="1" customWidth="1"/>
    <col min="1539" max="1539" width="28" style="101" customWidth="1"/>
    <col min="1540" max="1540" width="23" style="101" customWidth="1"/>
    <col min="1541" max="1541" width="10.75" style="101" customWidth="1"/>
    <col min="1542" max="1543" width="11.625" style="101" bestFit="1" customWidth="1"/>
    <col min="1544" max="1544" width="11.625" style="101" customWidth="1"/>
    <col min="1545" max="1545" width="9.25" style="101" bestFit="1" customWidth="1"/>
    <col min="1546" max="1791" width="9" style="101"/>
    <col min="1792" max="1792" width="9.125" style="101" customWidth="1"/>
    <col min="1793" max="1793" width="5.5" style="101" customWidth="1"/>
    <col min="1794" max="1794" width="18.375" style="101" bestFit="1" customWidth="1"/>
    <col min="1795" max="1795" width="28" style="101" customWidth="1"/>
    <col min="1796" max="1796" width="23" style="101" customWidth="1"/>
    <col min="1797" max="1797" width="10.75" style="101" customWidth="1"/>
    <col min="1798" max="1799" width="11.625" style="101" bestFit="1" customWidth="1"/>
    <col min="1800" max="1800" width="11.625" style="101" customWidth="1"/>
    <col min="1801" max="1801" width="9.25" style="101" bestFit="1" customWidth="1"/>
    <col min="1802" max="2047" width="9" style="101"/>
    <col min="2048" max="2048" width="9.125" style="101" customWidth="1"/>
    <col min="2049" max="2049" width="5.5" style="101" customWidth="1"/>
    <col min="2050" max="2050" width="18.375" style="101" bestFit="1" customWidth="1"/>
    <col min="2051" max="2051" width="28" style="101" customWidth="1"/>
    <col min="2052" max="2052" width="23" style="101" customWidth="1"/>
    <col min="2053" max="2053" width="10.75" style="101" customWidth="1"/>
    <col min="2054" max="2055" width="11.625" style="101" bestFit="1" customWidth="1"/>
    <col min="2056" max="2056" width="11.625" style="101" customWidth="1"/>
    <col min="2057" max="2057" width="9.25" style="101" bestFit="1" customWidth="1"/>
    <col min="2058" max="2303" width="9" style="101"/>
    <col min="2304" max="2304" width="9.125" style="101" customWidth="1"/>
    <col min="2305" max="2305" width="5.5" style="101" customWidth="1"/>
    <col min="2306" max="2306" width="18.375" style="101" bestFit="1" customWidth="1"/>
    <col min="2307" max="2307" width="28" style="101" customWidth="1"/>
    <col min="2308" max="2308" width="23" style="101" customWidth="1"/>
    <col min="2309" max="2309" width="10.75" style="101" customWidth="1"/>
    <col min="2310" max="2311" width="11.625" style="101" bestFit="1" customWidth="1"/>
    <col min="2312" max="2312" width="11.625" style="101" customWidth="1"/>
    <col min="2313" max="2313" width="9.25" style="101" bestFit="1" customWidth="1"/>
    <col min="2314" max="2559" width="9" style="101"/>
    <col min="2560" max="2560" width="9.125" style="101" customWidth="1"/>
    <col min="2561" max="2561" width="5.5" style="101" customWidth="1"/>
    <col min="2562" max="2562" width="18.375" style="101" bestFit="1" customWidth="1"/>
    <col min="2563" max="2563" width="28" style="101" customWidth="1"/>
    <col min="2564" max="2564" width="23" style="101" customWidth="1"/>
    <col min="2565" max="2565" width="10.75" style="101" customWidth="1"/>
    <col min="2566" max="2567" width="11.625" style="101" bestFit="1" customWidth="1"/>
    <col min="2568" max="2568" width="11.625" style="101" customWidth="1"/>
    <col min="2569" max="2569" width="9.25" style="101" bestFit="1" customWidth="1"/>
    <col min="2570" max="2815" width="9" style="101"/>
    <col min="2816" max="2816" width="9.125" style="101" customWidth="1"/>
    <col min="2817" max="2817" width="5.5" style="101" customWidth="1"/>
    <col min="2818" max="2818" width="18.375" style="101" bestFit="1" customWidth="1"/>
    <col min="2819" max="2819" width="28" style="101" customWidth="1"/>
    <col min="2820" max="2820" width="23" style="101" customWidth="1"/>
    <col min="2821" max="2821" width="10.75" style="101" customWidth="1"/>
    <col min="2822" max="2823" width="11.625" style="101" bestFit="1" customWidth="1"/>
    <col min="2824" max="2824" width="11.625" style="101" customWidth="1"/>
    <col min="2825" max="2825" width="9.25" style="101" bestFit="1" customWidth="1"/>
    <col min="2826" max="3071" width="9" style="101"/>
    <col min="3072" max="3072" width="9.125" style="101" customWidth="1"/>
    <col min="3073" max="3073" width="5.5" style="101" customWidth="1"/>
    <col min="3074" max="3074" width="18.375" style="101" bestFit="1" customWidth="1"/>
    <col min="3075" max="3075" width="28" style="101" customWidth="1"/>
    <col min="3076" max="3076" width="23" style="101" customWidth="1"/>
    <col min="3077" max="3077" width="10.75" style="101" customWidth="1"/>
    <col min="3078" max="3079" width="11.625" style="101" bestFit="1" customWidth="1"/>
    <col min="3080" max="3080" width="11.625" style="101" customWidth="1"/>
    <col min="3081" max="3081" width="9.25" style="101" bestFit="1" customWidth="1"/>
    <col min="3082" max="3327" width="9" style="101"/>
    <col min="3328" max="3328" width="9.125" style="101" customWidth="1"/>
    <col min="3329" max="3329" width="5.5" style="101" customWidth="1"/>
    <col min="3330" max="3330" width="18.375" style="101" bestFit="1" customWidth="1"/>
    <col min="3331" max="3331" width="28" style="101" customWidth="1"/>
    <col min="3332" max="3332" width="23" style="101" customWidth="1"/>
    <col min="3333" max="3333" width="10.75" style="101" customWidth="1"/>
    <col min="3334" max="3335" width="11.625" style="101" bestFit="1" customWidth="1"/>
    <col min="3336" max="3336" width="11.625" style="101" customWidth="1"/>
    <col min="3337" max="3337" width="9.25" style="101" bestFit="1" customWidth="1"/>
    <col min="3338" max="3583" width="9" style="101"/>
    <col min="3584" max="3584" width="9.125" style="101" customWidth="1"/>
    <col min="3585" max="3585" width="5.5" style="101" customWidth="1"/>
    <col min="3586" max="3586" width="18.375" style="101" bestFit="1" customWidth="1"/>
    <col min="3587" max="3587" width="28" style="101" customWidth="1"/>
    <col min="3588" max="3588" width="23" style="101" customWidth="1"/>
    <col min="3589" max="3589" width="10.75" style="101" customWidth="1"/>
    <col min="3590" max="3591" width="11.625" style="101" bestFit="1" customWidth="1"/>
    <col min="3592" max="3592" width="11.625" style="101" customWidth="1"/>
    <col min="3593" max="3593" width="9.25" style="101" bestFit="1" customWidth="1"/>
    <col min="3594" max="3839" width="9" style="101"/>
    <col min="3840" max="3840" width="9.125" style="101" customWidth="1"/>
    <col min="3841" max="3841" width="5.5" style="101" customWidth="1"/>
    <col min="3842" max="3842" width="18.375" style="101" bestFit="1" customWidth="1"/>
    <col min="3843" max="3843" width="28" style="101" customWidth="1"/>
    <col min="3844" max="3844" width="23" style="101" customWidth="1"/>
    <col min="3845" max="3845" width="10.75" style="101" customWidth="1"/>
    <col min="3846" max="3847" width="11.625" style="101" bestFit="1" customWidth="1"/>
    <col min="3848" max="3848" width="11.625" style="101" customWidth="1"/>
    <col min="3849" max="3849" width="9.25" style="101" bestFit="1" customWidth="1"/>
    <col min="3850" max="4095" width="9" style="101"/>
    <col min="4096" max="4096" width="9.125" style="101" customWidth="1"/>
    <col min="4097" max="4097" width="5.5" style="101" customWidth="1"/>
    <col min="4098" max="4098" width="18.375" style="101" bestFit="1" customWidth="1"/>
    <col min="4099" max="4099" width="28" style="101" customWidth="1"/>
    <col min="4100" max="4100" width="23" style="101" customWidth="1"/>
    <col min="4101" max="4101" width="10.75" style="101" customWidth="1"/>
    <col min="4102" max="4103" width="11.625" style="101" bestFit="1" customWidth="1"/>
    <col min="4104" max="4104" width="11.625" style="101" customWidth="1"/>
    <col min="4105" max="4105" width="9.25" style="101" bestFit="1" customWidth="1"/>
    <col min="4106" max="4351" width="9" style="101"/>
    <col min="4352" max="4352" width="9.125" style="101" customWidth="1"/>
    <col min="4353" max="4353" width="5.5" style="101" customWidth="1"/>
    <col min="4354" max="4354" width="18.375" style="101" bestFit="1" customWidth="1"/>
    <col min="4355" max="4355" width="28" style="101" customWidth="1"/>
    <col min="4356" max="4356" width="23" style="101" customWidth="1"/>
    <col min="4357" max="4357" width="10.75" style="101" customWidth="1"/>
    <col min="4358" max="4359" width="11.625" style="101" bestFit="1" customWidth="1"/>
    <col min="4360" max="4360" width="11.625" style="101" customWidth="1"/>
    <col min="4361" max="4361" width="9.25" style="101" bestFit="1" customWidth="1"/>
    <col min="4362" max="4607" width="9" style="101"/>
    <col min="4608" max="4608" width="9.125" style="101" customWidth="1"/>
    <col min="4609" max="4609" width="5.5" style="101" customWidth="1"/>
    <col min="4610" max="4610" width="18.375" style="101" bestFit="1" customWidth="1"/>
    <col min="4611" max="4611" width="28" style="101" customWidth="1"/>
    <col min="4612" max="4612" width="23" style="101" customWidth="1"/>
    <col min="4613" max="4613" width="10.75" style="101" customWidth="1"/>
    <col min="4614" max="4615" width="11.625" style="101" bestFit="1" customWidth="1"/>
    <col min="4616" max="4616" width="11.625" style="101" customWidth="1"/>
    <col min="4617" max="4617" width="9.25" style="101" bestFit="1" customWidth="1"/>
    <col min="4618" max="4863" width="9" style="101"/>
    <col min="4864" max="4864" width="9.125" style="101" customWidth="1"/>
    <col min="4865" max="4865" width="5.5" style="101" customWidth="1"/>
    <col min="4866" max="4866" width="18.375" style="101" bestFit="1" customWidth="1"/>
    <col min="4867" max="4867" width="28" style="101" customWidth="1"/>
    <col min="4868" max="4868" width="23" style="101" customWidth="1"/>
    <col min="4869" max="4869" width="10.75" style="101" customWidth="1"/>
    <col min="4870" max="4871" width="11.625" style="101" bestFit="1" customWidth="1"/>
    <col min="4872" max="4872" width="11.625" style="101" customWidth="1"/>
    <col min="4873" max="4873" width="9.25" style="101" bestFit="1" customWidth="1"/>
    <col min="4874" max="5119" width="9" style="101"/>
    <col min="5120" max="5120" width="9.125" style="101" customWidth="1"/>
    <col min="5121" max="5121" width="5.5" style="101" customWidth="1"/>
    <col min="5122" max="5122" width="18.375" style="101" bestFit="1" customWidth="1"/>
    <col min="5123" max="5123" width="28" style="101" customWidth="1"/>
    <col min="5124" max="5124" width="23" style="101" customWidth="1"/>
    <col min="5125" max="5125" width="10.75" style="101" customWidth="1"/>
    <col min="5126" max="5127" width="11.625" style="101" bestFit="1" customWidth="1"/>
    <col min="5128" max="5128" width="11.625" style="101" customWidth="1"/>
    <col min="5129" max="5129" width="9.25" style="101" bestFit="1" customWidth="1"/>
    <col min="5130" max="5375" width="9" style="101"/>
    <col min="5376" max="5376" width="9.125" style="101" customWidth="1"/>
    <col min="5377" max="5377" width="5.5" style="101" customWidth="1"/>
    <col min="5378" max="5378" width="18.375" style="101" bestFit="1" customWidth="1"/>
    <col min="5379" max="5379" width="28" style="101" customWidth="1"/>
    <col min="5380" max="5380" width="23" style="101" customWidth="1"/>
    <col min="5381" max="5381" width="10.75" style="101" customWidth="1"/>
    <col min="5382" max="5383" width="11.625" style="101" bestFit="1" customWidth="1"/>
    <col min="5384" max="5384" width="11.625" style="101" customWidth="1"/>
    <col min="5385" max="5385" width="9.25" style="101" bestFit="1" customWidth="1"/>
    <col min="5386" max="5631" width="9" style="101"/>
    <col min="5632" max="5632" width="9.125" style="101" customWidth="1"/>
    <col min="5633" max="5633" width="5.5" style="101" customWidth="1"/>
    <col min="5634" max="5634" width="18.375" style="101" bestFit="1" customWidth="1"/>
    <col min="5635" max="5635" width="28" style="101" customWidth="1"/>
    <col min="5636" max="5636" width="23" style="101" customWidth="1"/>
    <col min="5637" max="5637" width="10.75" style="101" customWidth="1"/>
    <col min="5638" max="5639" width="11.625" style="101" bestFit="1" customWidth="1"/>
    <col min="5640" max="5640" width="11.625" style="101" customWidth="1"/>
    <col min="5641" max="5641" width="9.25" style="101" bestFit="1" customWidth="1"/>
    <col min="5642" max="5887" width="9" style="101"/>
    <col min="5888" max="5888" width="9.125" style="101" customWidth="1"/>
    <col min="5889" max="5889" width="5.5" style="101" customWidth="1"/>
    <col min="5890" max="5890" width="18.375" style="101" bestFit="1" customWidth="1"/>
    <col min="5891" max="5891" width="28" style="101" customWidth="1"/>
    <col min="5892" max="5892" width="23" style="101" customWidth="1"/>
    <col min="5893" max="5893" width="10.75" style="101" customWidth="1"/>
    <col min="5894" max="5895" width="11.625" style="101" bestFit="1" customWidth="1"/>
    <col min="5896" max="5896" width="11.625" style="101" customWidth="1"/>
    <col min="5897" max="5897" width="9.25" style="101" bestFit="1" customWidth="1"/>
    <col min="5898" max="6143" width="9" style="101"/>
    <col min="6144" max="6144" width="9.125" style="101" customWidth="1"/>
    <col min="6145" max="6145" width="5.5" style="101" customWidth="1"/>
    <col min="6146" max="6146" width="18.375" style="101" bestFit="1" customWidth="1"/>
    <col min="6147" max="6147" width="28" style="101" customWidth="1"/>
    <col min="6148" max="6148" width="23" style="101" customWidth="1"/>
    <col min="6149" max="6149" width="10.75" style="101" customWidth="1"/>
    <col min="6150" max="6151" width="11.625" style="101" bestFit="1" customWidth="1"/>
    <col min="6152" max="6152" width="11.625" style="101" customWidth="1"/>
    <col min="6153" max="6153" width="9.25" style="101" bestFit="1" customWidth="1"/>
    <col min="6154" max="6399" width="9" style="101"/>
    <col min="6400" max="6400" width="9.125" style="101" customWidth="1"/>
    <col min="6401" max="6401" width="5.5" style="101" customWidth="1"/>
    <col min="6402" max="6402" width="18.375" style="101" bestFit="1" customWidth="1"/>
    <col min="6403" max="6403" width="28" style="101" customWidth="1"/>
    <col min="6404" max="6404" width="23" style="101" customWidth="1"/>
    <col min="6405" max="6405" width="10.75" style="101" customWidth="1"/>
    <col min="6406" max="6407" width="11.625" style="101" bestFit="1" customWidth="1"/>
    <col min="6408" max="6408" width="11.625" style="101" customWidth="1"/>
    <col min="6409" max="6409" width="9.25" style="101" bestFit="1" customWidth="1"/>
    <col min="6410" max="6655" width="9" style="101"/>
    <col min="6656" max="6656" width="9.125" style="101" customWidth="1"/>
    <col min="6657" max="6657" width="5.5" style="101" customWidth="1"/>
    <col min="6658" max="6658" width="18.375" style="101" bestFit="1" customWidth="1"/>
    <col min="6659" max="6659" width="28" style="101" customWidth="1"/>
    <col min="6660" max="6660" width="23" style="101" customWidth="1"/>
    <col min="6661" max="6661" width="10.75" style="101" customWidth="1"/>
    <col min="6662" max="6663" width="11.625" style="101" bestFit="1" customWidth="1"/>
    <col min="6664" max="6664" width="11.625" style="101" customWidth="1"/>
    <col min="6665" max="6665" width="9.25" style="101" bestFit="1" customWidth="1"/>
    <col min="6666" max="6911" width="9" style="101"/>
    <col min="6912" max="6912" width="9.125" style="101" customWidth="1"/>
    <col min="6913" max="6913" width="5.5" style="101" customWidth="1"/>
    <col min="6914" max="6914" width="18.375" style="101" bestFit="1" customWidth="1"/>
    <col min="6915" max="6915" width="28" style="101" customWidth="1"/>
    <col min="6916" max="6916" width="23" style="101" customWidth="1"/>
    <col min="6917" max="6917" width="10.75" style="101" customWidth="1"/>
    <col min="6918" max="6919" width="11.625" style="101" bestFit="1" customWidth="1"/>
    <col min="6920" max="6920" width="11.625" style="101" customWidth="1"/>
    <col min="6921" max="6921" width="9.25" style="101" bestFit="1" customWidth="1"/>
    <col min="6922" max="7167" width="9" style="101"/>
    <col min="7168" max="7168" width="9.125" style="101" customWidth="1"/>
    <col min="7169" max="7169" width="5.5" style="101" customWidth="1"/>
    <col min="7170" max="7170" width="18.375" style="101" bestFit="1" customWidth="1"/>
    <col min="7171" max="7171" width="28" style="101" customWidth="1"/>
    <col min="7172" max="7172" width="23" style="101" customWidth="1"/>
    <col min="7173" max="7173" width="10.75" style="101" customWidth="1"/>
    <col min="7174" max="7175" width="11.625" style="101" bestFit="1" customWidth="1"/>
    <col min="7176" max="7176" width="11.625" style="101" customWidth="1"/>
    <col min="7177" max="7177" width="9.25" style="101" bestFit="1" customWidth="1"/>
    <col min="7178" max="7423" width="9" style="101"/>
    <col min="7424" max="7424" width="9.125" style="101" customWidth="1"/>
    <col min="7425" max="7425" width="5.5" style="101" customWidth="1"/>
    <col min="7426" max="7426" width="18.375" style="101" bestFit="1" customWidth="1"/>
    <col min="7427" max="7427" width="28" style="101" customWidth="1"/>
    <col min="7428" max="7428" width="23" style="101" customWidth="1"/>
    <col min="7429" max="7429" width="10.75" style="101" customWidth="1"/>
    <col min="7430" max="7431" width="11.625" style="101" bestFit="1" customWidth="1"/>
    <col min="7432" max="7432" width="11.625" style="101" customWidth="1"/>
    <col min="7433" max="7433" width="9.25" style="101" bestFit="1" customWidth="1"/>
    <col min="7434" max="7679" width="9" style="101"/>
    <col min="7680" max="7680" width="9.125" style="101" customWidth="1"/>
    <col min="7681" max="7681" width="5.5" style="101" customWidth="1"/>
    <col min="7682" max="7682" width="18.375" style="101" bestFit="1" customWidth="1"/>
    <col min="7683" max="7683" width="28" style="101" customWidth="1"/>
    <col min="7684" max="7684" width="23" style="101" customWidth="1"/>
    <col min="7685" max="7685" width="10.75" style="101" customWidth="1"/>
    <col min="7686" max="7687" width="11.625" style="101" bestFit="1" customWidth="1"/>
    <col min="7688" max="7688" width="11.625" style="101" customWidth="1"/>
    <col min="7689" max="7689" width="9.25" style="101" bestFit="1" customWidth="1"/>
    <col min="7690" max="7935" width="9" style="101"/>
    <col min="7936" max="7936" width="9.125" style="101" customWidth="1"/>
    <col min="7937" max="7937" width="5.5" style="101" customWidth="1"/>
    <col min="7938" max="7938" width="18.375" style="101" bestFit="1" customWidth="1"/>
    <col min="7939" max="7939" width="28" style="101" customWidth="1"/>
    <col min="7940" max="7940" width="23" style="101" customWidth="1"/>
    <col min="7941" max="7941" width="10.75" style="101" customWidth="1"/>
    <col min="7942" max="7943" width="11.625" style="101" bestFit="1" customWidth="1"/>
    <col min="7944" max="7944" width="11.625" style="101" customWidth="1"/>
    <col min="7945" max="7945" width="9.25" style="101" bestFit="1" customWidth="1"/>
    <col min="7946" max="8191" width="9" style="101"/>
    <col min="8192" max="8192" width="9.125" style="101" customWidth="1"/>
    <col min="8193" max="8193" width="5.5" style="101" customWidth="1"/>
    <col min="8194" max="8194" width="18.375" style="101" bestFit="1" customWidth="1"/>
    <col min="8195" max="8195" width="28" style="101" customWidth="1"/>
    <col min="8196" max="8196" width="23" style="101" customWidth="1"/>
    <col min="8197" max="8197" width="10.75" style="101" customWidth="1"/>
    <col min="8198" max="8199" width="11.625" style="101" bestFit="1" customWidth="1"/>
    <col min="8200" max="8200" width="11.625" style="101" customWidth="1"/>
    <col min="8201" max="8201" width="9.25" style="101" bestFit="1" customWidth="1"/>
    <col min="8202" max="8447" width="9" style="101"/>
    <col min="8448" max="8448" width="9.125" style="101" customWidth="1"/>
    <col min="8449" max="8449" width="5.5" style="101" customWidth="1"/>
    <col min="8450" max="8450" width="18.375" style="101" bestFit="1" customWidth="1"/>
    <col min="8451" max="8451" width="28" style="101" customWidth="1"/>
    <col min="8452" max="8452" width="23" style="101" customWidth="1"/>
    <col min="8453" max="8453" width="10.75" style="101" customWidth="1"/>
    <col min="8454" max="8455" width="11.625" style="101" bestFit="1" customWidth="1"/>
    <col min="8456" max="8456" width="11.625" style="101" customWidth="1"/>
    <col min="8457" max="8457" width="9.25" style="101" bestFit="1" customWidth="1"/>
    <col min="8458" max="8703" width="9" style="101"/>
    <col min="8704" max="8704" width="9.125" style="101" customWidth="1"/>
    <col min="8705" max="8705" width="5.5" style="101" customWidth="1"/>
    <col min="8706" max="8706" width="18.375" style="101" bestFit="1" customWidth="1"/>
    <col min="8707" max="8707" width="28" style="101" customWidth="1"/>
    <col min="8708" max="8708" width="23" style="101" customWidth="1"/>
    <col min="8709" max="8709" width="10.75" style="101" customWidth="1"/>
    <col min="8710" max="8711" width="11.625" style="101" bestFit="1" customWidth="1"/>
    <col min="8712" max="8712" width="11.625" style="101" customWidth="1"/>
    <col min="8713" max="8713" width="9.25" style="101" bestFit="1" customWidth="1"/>
    <col min="8714" max="8959" width="9" style="101"/>
    <col min="8960" max="8960" width="9.125" style="101" customWidth="1"/>
    <col min="8961" max="8961" width="5.5" style="101" customWidth="1"/>
    <col min="8962" max="8962" width="18.375" style="101" bestFit="1" customWidth="1"/>
    <col min="8963" max="8963" width="28" style="101" customWidth="1"/>
    <col min="8964" max="8964" width="23" style="101" customWidth="1"/>
    <col min="8965" max="8965" width="10.75" style="101" customWidth="1"/>
    <col min="8966" max="8967" width="11.625" style="101" bestFit="1" customWidth="1"/>
    <col min="8968" max="8968" width="11.625" style="101" customWidth="1"/>
    <col min="8969" max="8969" width="9.25" style="101" bestFit="1" customWidth="1"/>
    <col min="8970" max="9215" width="9" style="101"/>
    <col min="9216" max="9216" width="9.125" style="101" customWidth="1"/>
    <col min="9217" max="9217" width="5.5" style="101" customWidth="1"/>
    <col min="9218" max="9218" width="18.375" style="101" bestFit="1" customWidth="1"/>
    <col min="9219" max="9219" width="28" style="101" customWidth="1"/>
    <col min="9220" max="9220" width="23" style="101" customWidth="1"/>
    <col min="9221" max="9221" width="10.75" style="101" customWidth="1"/>
    <col min="9222" max="9223" width="11.625" style="101" bestFit="1" customWidth="1"/>
    <col min="9224" max="9224" width="11.625" style="101" customWidth="1"/>
    <col min="9225" max="9225" width="9.25" style="101" bestFit="1" customWidth="1"/>
    <col min="9226" max="9471" width="9" style="101"/>
    <col min="9472" max="9472" width="9.125" style="101" customWidth="1"/>
    <col min="9473" max="9473" width="5.5" style="101" customWidth="1"/>
    <col min="9474" max="9474" width="18.375" style="101" bestFit="1" customWidth="1"/>
    <col min="9475" max="9475" width="28" style="101" customWidth="1"/>
    <col min="9476" max="9476" width="23" style="101" customWidth="1"/>
    <col min="9477" max="9477" width="10.75" style="101" customWidth="1"/>
    <col min="9478" max="9479" width="11.625" style="101" bestFit="1" customWidth="1"/>
    <col min="9480" max="9480" width="11.625" style="101" customWidth="1"/>
    <col min="9481" max="9481" width="9.25" style="101" bestFit="1" customWidth="1"/>
    <col min="9482" max="9727" width="9" style="101"/>
    <col min="9728" max="9728" width="9.125" style="101" customWidth="1"/>
    <col min="9729" max="9729" width="5.5" style="101" customWidth="1"/>
    <col min="9730" max="9730" width="18.375" style="101" bestFit="1" customWidth="1"/>
    <col min="9731" max="9731" width="28" style="101" customWidth="1"/>
    <col min="9732" max="9732" width="23" style="101" customWidth="1"/>
    <col min="9733" max="9733" width="10.75" style="101" customWidth="1"/>
    <col min="9734" max="9735" width="11.625" style="101" bestFit="1" customWidth="1"/>
    <col min="9736" max="9736" width="11.625" style="101" customWidth="1"/>
    <col min="9737" max="9737" width="9.25" style="101" bestFit="1" customWidth="1"/>
    <col min="9738" max="9983" width="9" style="101"/>
    <col min="9984" max="9984" width="9.125" style="101" customWidth="1"/>
    <col min="9985" max="9985" width="5.5" style="101" customWidth="1"/>
    <col min="9986" max="9986" width="18.375" style="101" bestFit="1" customWidth="1"/>
    <col min="9987" max="9987" width="28" style="101" customWidth="1"/>
    <col min="9988" max="9988" width="23" style="101" customWidth="1"/>
    <col min="9989" max="9989" width="10.75" style="101" customWidth="1"/>
    <col min="9990" max="9991" width="11.625" style="101" bestFit="1" customWidth="1"/>
    <col min="9992" max="9992" width="11.625" style="101" customWidth="1"/>
    <col min="9993" max="9993" width="9.25" style="101" bestFit="1" customWidth="1"/>
    <col min="9994" max="10239" width="9" style="101"/>
    <col min="10240" max="10240" width="9.125" style="101" customWidth="1"/>
    <col min="10241" max="10241" width="5.5" style="101" customWidth="1"/>
    <col min="10242" max="10242" width="18.375" style="101" bestFit="1" customWidth="1"/>
    <col min="10243" max="10243" width="28" style="101" customWidth="1"/>
    <col min="10244" max="10244" width="23" style="101" customWidth="1"/>
    <col min="10245" max="10245" width="10.75" style="101" customWidth="1"/>
    <col min="10246" max="10247" width="11.625" style="101" bestFit="1" customWidth="1"/>
    <col min="10248" max="10248" width="11.625" style="101" customWidth="1"/>
    <col min="10249" max="10249" width="9.25" style="101" bestFit="1" customWidth="1"/>
    <col min="10250" max="10495" width="9" style="101"/>
    <col min="10496" max="10496" width="9.125" style="101" customWidth="1"/>
    <col min="10497" max="10497" width="5.5" style="101" customWidth="1"/>
    <col min="10498" max="10498" width="18.375" style="101" bestFit="1" customWidth="1"/>
    <col min="10499" max="10499" width="28" style="101" customWidth="1"/>
    <col min="10500" max="10500" width="23" style="101" customWidth="1"/>
    <col min="10501" max="10501" width="10.75" style="101" customWidth="1"/>
    <col min="10502" max="10503" width="11.625" style="101" bestFit="1" customWidth="1"/>
    <col min="10504" max="10504" width="11.625" style="101" customWidth="1"/>
    <col min="10505" max="10505" width="9.25" style="101" bestFit="1" customWidth="1"/>
    <col min="10506" max="10751" width="9" style="101"/>
    <col min="10752" max="10752" width="9.125" style="101" customWidth="1"/>
    <col min="10753" max="10753" width="5.5" style="101" customWidth="1"/>
    <col min="10754" max="10754" width="18.375" style="101" bestFit="1" customWidth="1"/>
    <col min="10755" max="10755" width="28" style="101" customWidth="1"/>
    <col min="10756" max="10756" width="23" style="101" customWidth="1"/>
    <col min="10757" max="10757" width="10.75" style="101" customWidth="1"/>
    <col min="10758" max="10759" width="11.625" style="101" bestFit="1" customWidth="1"/>
    <col min="10760" max="10760" width="11.625" style="101" customWidth="1"/>
    <col min="10761" max="10761" width="9.25" style="101" bestFit="1" customWidth="1"/>
    <col min="10762" max="11007" width="9" style="101"/>
    <col min="11008" max="11008" width="9.125" style="101" customWidth="1"/>
    <col min="11009" max="11009" width="5.5" style="101" customWidth="1"/>
    <col min="11010" max="11010" width="18.375" style="101" bestFit="1" customWidth="1"/>
    <col min="11011" max="11011" width="28" style="101" customWidth="1"/>
    <col min="11012" max="11012" width="23" style="101" customWidth="1"/>
    <col min="11013" max="11013" width="10.75" style="101" customWidth="1"/>
    <col min="11014" max="11015" width="11.625" style="101" bestFit="1" customWidth="1"/>
    <col min="11016" max="11016" width="11.625" style="101" customWidth="1"/>
    <col min="11017" max="11017" width="9.25" style="101" bestFit="1" customWidth="1"/>
    <col min="11018" max="11263" width="9" style="101"/>
    <col min="11264" max="11264" width="9.125" style="101" customWidth="1"/>
    <col min="11265" max="11265" width="5.5" style="101" customWidth="1"/>
    <col min="11266" max="11266" width="18.375" style="101" bestFit="1" customWidth="1"/>
    <col min="11267" max="11267" width="28" style="101" customWidth="1"/>
    <col min="11268" max="11268" width="23" style="101" customWidth="1"/>
    <col min="11269" max="11269" width="10.75" style="101" customWidth="1"/>
    <col min="11270" max="11271" width="11.625" style="101" bestFit="1" customWidth="1"/>
    <col min="11272" max="11272" width="11.625" style="101" customWidth="1"/>
    <col min="11273" max="11273" width="9.25" style="101" bestFit="1" customWidth="1"/>
    <col min="11274" max="11519" width="9" style="101"/>
    <col min="11520" max="11520" width="9.125" style="101" customWidth="1"/>
    <col min="11521" max="11521" width="5.5" style="101" customWidth="1"/>
    <col min="11522" max="11522" width="18.375" style="101" bestFit="1" customWidth="1"/>
    <col min="11523" max="11523" width="28" style="101" customWidth="1"/>
    <col min="11524" max="11524" width="23" style="101" customWidth="1"/>
    <col min="11525" max="11525" width="10.75" style="101" customWidth="1"/>
    <col min="11526" max="11527" width="11.625" style="101" bestFit="1" customWidth="1"/>
    <col min="11528" max="11528" width="11.625" style="101" customWidth="1"/>
    <col min="11529" max="11529" width="9.25" style="101" bestFit="1" customWidth="1"/>
    <col min="11530" max="11775" width="9" style="101"/>
    <col min="11776" max="11776" width="9.125" style="101" customWidth="1"/>
    <col min="11777" max="11777" width="5.5" style="101" customWidth="1"/>
    <col min="11778" max="11778" width="18.375" style="101" bestFit="1" customWidth="1"/>
    <col min="11779" max="11779" width="28" style="101" customWidth="1"/>
    <col min="11780" max="11780" width="23" style="101" customWidth="1"/>
    <col min="11781" max="11781" width="10.75" style="101" customWidth="1"/>
    <col min="11782" max="11783" width="11.625" style="101" bestFit="1" customWidth="1"/>
    <col min="11784" max="11784" width="11.625" style="101" customWidth="1"/>
    <col min="11785" max="11785" width="9.25" style="101" bestFit="1" customWidth="1"/>
    <col min="11786" max="12031" width="9" style="101"/>
    <col min="12032" max="12032" width="9.125" style="101" customWidth="1"/>
    <col min="12033" max="12033" width="5.5" style="101" customWidth="1"/>
    <col min="12034" max="12034" width="18.375" style="101" bestFit="1" customWidth="1"/>
    <col min="12035" max="12035" width="28" style="101" customWidth="1"/>
    <col min="12036" max="12036" width="23" style="101" customWidth="1"/>
    <col min="12037" max="12037" width="10.75" style="101" customWidth="1"/>
    <col min="12038" max="12039" width="11.625" style="101" bestFit="1" customWidth="1"/>
    <col min="12040" max="12040" width="11.625" style="101" customWidth="1"/>
    <col min="12041" max="12041" width="9.25" style="101" bestFit="1" customWidth="1"/>
    <col min="12042" max="12287" width="9" style="101"/>
    <col min="12288" max="12288" width="9.125" style="101" customWidth="1"/>
    <col min="12289" max="12289" width="5.5" style="101" customWidth="1"/>
    <col min="12290" max="12290" width="18.375" style="101" bestFit="1" customWidth="1"/>
    <col min="12291" max="12291" width="28" style="101" customWidth="1"/>
    <col min="12292" max="12292" width="23" style="101" customWidth="1"/>
    <col min="12293" max="12293" width="10.75" style="101" customWidth="1"/>
    <col min="12294" max="12295" width="11.625" style="101" bestFit="1" customWidth="1"/>
    <col min="12296" max="12296" width="11.625" style="101" customWidth="1"/>
    <col min="12297" max="12297" width="9.25" style="101" bestFit="1" customWidth="1"/>
    <col min="12298" max="12543" width="9" style="101"/>
    <col min="12544" max="12544" width="9.125" style="101" customWidth="1"/>
    <col min="12545" max="12545" width="5.5" style="101" customWidth="1"/>
    <col min="12546" max="12546" width="18.375" style="101" bestFit="1" customWidth="1"/>
    <col min="12547" max="12547" width="28" style="101" customWidth="1"/>
    <col min="12548" max="12548" width="23" style="101" customWidth="1"/>
    <col min="12549" max="12549" width="10.75" style="101" customWidth="1"/>
    <col min="12550" max="12551" width="11.625" style="101" bestFit="1" customWidth="1"/>
    <col min="12552" max="12552" width="11.625" style="101" customWidth="1"/>
    <col min="12553" max="12553" width="9.25" style="101" bestFit="1" customWidth="1"/>
    <col min="12554" max="12799" width="9" style="101"/>
    <col min="12800" max="12800" width="9.125" style="101" customWidth="1"/>
    <col min="12801" max="12801" width="5.5" style="101" customWidth="1"/>
    <col min="12802" max="12802" width="18.375" style="101" bestFit="1" customWidth="1"/>
    <col min="12803" max="12803" width="28" style="101" customWidth="1"/>
    <col min="12804" max="12804" width="23" style="101" customWidth="1"/>
    <col min="12805" max="12805" width="10.75" style="101" customWidth="1"/>
    <col min="12806" max="12807" width="11.625" style="101" bestFit="1" customWidth="1"/>
    <col min="12808" max="12808" width="11.625" style="101" customWidth="1"/>
    <col min="12809" max="12809" width="9.25" style="101" bestFit="1" customWidth="1"/>
    <col min="12810" max="13055" width="9" style="101"/>
    <col min="13056" max="13056" width="9.125" style="101" customWidth="1"/>
    <col min="13057" max="13057" width="5.5" style="101" customWidth="1"/>
    <col min="13058" max="13058" width="18.375" style="101" bestFit="1" customWidth="1"/>
    <col min="13059" max="13059" width="28" style="101" customWidth="1"/>
    <col min="13060" max="13060" width="23" style="101" customWidth="1"/>
    <col min="13061" max="13061" width="10.75" style="101" customWidth="1"/>
    <col min="13062" max="13063" width="11.625" style="101" bestFit="1" customWidth="1"/>
    <col min="13064" max="13064" width="11.625" style="101" customWidth="1"/>
    <col min="13065" max="13065" width="9.25" style="101" bestFit="1" customWidth="1"/>
    <col min="13066" max="13311" width="9" style="101"/>
    <col min="13312" max="13312" width="9.125" style="101" customWidth="1"/>
    <col min="13313" max="13313" width="5.5" style="101" customWidth="1"/>
    <col min="13314" max="13314" width="18.375" style="101" bestFit="1" customWidth="1"/>
    <col min="13315" max="13315" width="28" style="101" customWidth="1"/>
    <col min="13316" max="13316" width="23" style="101" customWidth="1"/>
    <col min="13317" max="13317" width="10.75" style="101" customWidth="1"/>
    <col min="13318" max="13319" width="11.625" style="101" bestFit="1" customWidth="1"/>
    <col min="13320" max="13320" width="11.625" style="101" customWidth="1"/>
    <col min="13321" max="13321" width="9.25" style="101" bestFit="1" customWidth="1"/>
    <col min="13322" max="13567" width="9" style="101"/>
    <col min="13568" max="13568" width="9.125" style="101" customWidth="1"/>
    <col min="13569" max="13569" width="5.5" style="101" customWidth="1"/>
    <col min="13570" max="13570" width="18.375" style="101" bestFit="1" customWidth="1"/>
    <col min="13571" max="13571" width="28" style="101" customWidth="1"/>
    <col min="13572" max="13572" width="23" style="101" customWidth="1"/>
    <col min="13573" max="13573" width="10.75" style="101" customWidth="1"/>
    <col min="13574" max="13575" width="11.625" style="101" bestFit="1" customWidth="1"/>
    <col min="13576" max="13576" width="11.625" style="101" customWidth="1"/>
    <col min="13577" max="13577" width="9.25" style="101" bestFit="1" customWidth="1"/>
    <col min="13578" max="13823" width="9" style="101"/>
    <col min="13824" max="13824" width="9.125" style="101" customWidth="1"/>
    <col min="13825" max="13825" width="5.5" style="101" customWidth="1"/>
    <col min="13826" max="13826" width="18.375" style="101" bestFit="1" customWidth="1"/>
    <col min="13827" max="13827" width="28" style="101" customWidth="1"/>
    <col min="13828" max="13828" width="23" style="101" customWidth="1"/>
    <col min="13829" max="13829" width="10.75" style="101" customWidth="1"/>
    <col min="13830" max="13831" width="11.625" style="101" bestFit="1" customWidth="1"/>
    <col min="13832" max="13832" width="11.625" style="101" customWidth="1"/>
    <col min="13833" max="13833" width="9.25" style="101" bestFit="1" customWidth="1"/>
    <col min="13834" max="14079" width="9" style="101"/>
    <col min="14080" max="14080" width="9.125" style="101" customWidth="1"/>
    <col min="14081" max="14081" width="5.5" style="101" customWidth="1"/>
    <col min="14082" max="14082" width="18.375" style="101" bestFit="1" customWidth="1"/>
    <col min="14083" max="14083" width="28" style="101" customWidth="1"/>
    <col min="14084" max="14084" width="23" style="101" customWidth="1"/>
    <col min="14085" max="14085" width="10.75" style="101" customWidth="1"/>
    <col min="14086" max="14087" width="11.625" style="101" bestFit="1" customWidth="1"/>
    <col min="14088" max="14088" width="11.625" style="101" customWidth="1"/>
    <col min="14089" max="14089" width="9.25" style="101" bestFit="1" customWidth="1"/>
    <col min="14090" max="14335" width="9" style="101"/>
    <col min="14336" max="14336" width="9.125" style="101" customWidth="1"/>
    <col min="14337" max="14337" width="5.5" style="101" customWidth="1"/>
    <col min="14338" max="14338" width="18.375" style="101" bestFit="1" customWidth="1"/>
    <col min="14339" max="14339" width="28" style="101" customWidth="1"/>
    <col min="14340" max="14340" width="23" style="101" customWidth="1"/>
    <col min="14341" max="14341" width="10.75" style="101" customWidth="1"/>
    <col min="14342" max="14343" width="11.625" style="101" bestFit="1" customWidth="1"/>
    <col min="14344" max="14344" width="11.625" style="101" customWidth="1"/>
    <col min="14345" max="14345" width="9.25" style="101" bestFit="1" customWidth="1"/>
    <col min="14346" max="14591" width="9" style="101"/>
    <col min="14592" max="14592" width="9.125" style="101" customWidth="1"/>
    <col min="14593" max="14593" width="5.5" style="101" customWidth="1"/>
    <col min="14594" max="14594" width="18.375" style="101" bestFit="1" customWidth="1"/>
    <col min="14595" max="14595" width="28" style="101" customWidth="1"/>
    <col min="14596" max="14596" width="23" style="101" customWidth="1"/>
    <col min="14597" max="14597" width="10.75" style="101" customWidth="1"/>
    <col min="14598" max="14599" width="11.625" style="101" bestFit="1" customWidth="1"/>
    <col min="14600" max="14600" width="11.625" style="101" customWidth="1"/>
    <col min="14601" max="14601" width="9.25" style="101" bestFit="1" customWidth="1"/>
    <col min="14602" max="14847" width="9" style="101"/>
    <col min="14848" max="14848" width="9.125" style="101" customWidth="1"/>
    <col min="14849" max="14849" width="5.5" style="101" customWidth="1"/>
    <col min="14850" max="14850" width="18.375" style="101" bestFit="1" customWidth="1"/>
    <col min="14851" max="14851" width="28" style="101" customWidth="1"/>
    <col min="14852" max="14852" width="23" style="101" customWidth="1"/>
    <col min="14853" max="14853" width="10.75" style="101" customWidth="1"/>
    <col min="14854" max="14855" width="11.625" style="101" bestFit="1" customWidth="1"/>
    <col min="14856" max="14856" width="11.625" style="101" customWidth="1"/>
    <col min="14857" max="14857" width="9.25" style="101" bestFit="1" customWidth="1"/>
    <col min="14858" max="15103" width="9" style="101"/>
    <col min="15104" max="15104" width="9.125" style="101" customWidth="1"/>
    <col min="15105" max="15105" width="5.5" style="101" customWidth="1"/>
    <col min="15106" max="15106" width="18.375" style="101" bestFit="1" customWidth="1"/>
    <col min="15107" max="15107" width="28" style="101" customWidth="1"/>
    <col min="15108" max="15108" width="23" style="101" customWidth="1"/>
    <col min="15109" max="15109" width="10.75" style="101" customWidth="1"/>
    <col min="15110" max="15111" width="11.625" style="101" bestFit="1" customWidth="1"/>
    <col min="15112" max="15112" width="11.625" style="101" customWidth="1"/>
    <col min="15113" max="15113" width="9.25" style="101" bestFit="1" customWidth="1"/>
    <col min="15114" max="15359" width="9" style="101"/>
    <col min="15360" max="15360" width="9.125" style="101" customWidth="1"/>
    <col min="15361" max="15361" width="5.5" style="101" customWidth="1"/>
    <col min="15362" max="15362" width="18.375" style="101" bestFit="1" customWidth="1"/>
    <col min="15363" max="15363" width="28" style="101" customWidth="1"/>
    <col min="15364" max="15364" width="23" style="101" customWidth="1"/>
    <col min="15365" max="15365" width="10.75" style="101" customWidth="1"/>
    <col min="15366" max="15367" width="11.625" style="101" bestFit="1" customWidth="1"/>
    <col min="15368" max="15368" width="11.625" style="101" customWidth="1"/>
    <col min="15369" max="15369" width="9.25" style="101" bestFit="1" customWidth="1"/>
    <col min="15370" max="15615" width="9" style="101"/>
    <col min="15616" max="15616" width="9.125" style="101" customWidth="1"/>
    <col min="15617" max="15617" width="5.5" style="101" customWidth="1"/>
    <col min="15618" max="15618" width="18.375" style="101" bestFit="1" customWidth="1"/>
    <col min="15619" max="15619" width="28" style="101" customWidth="1"/>
    <col min="15620" max="15620" width="23" style="101" customWidth="1"/>
    <col min="15621" max="15621" width="10.75" style="101" customWidth="1"/>
    <col min="15622" max="15623" width="11.625" style="101" bestFit="1" customWidth="1"/>
    <col min="15624" max="15624" width="11.625" style="101" customWidth="1"/>
    <col min="15625" max="15625" width="9.25" style="101" bestFit="1" customWidth="1"/>
    <col min="15626" max="15871" width="9" style="101"/>
    <col min="15872" max="15872" width="9.125" style="101" customWidth="1"/>
    <col min="15873" max="15873" width="5.5" style="101" customWidth="1"/>
    <col min="15874" max="15874" width="18.375" style="101" bestFit="1" customWidth="1"/>
    <col min="15875" max="15875" width="28" style="101" customWidth="1"/>
    <col min="15876" max="15876" width="23" style="101" customWidth="1"/>
    <col min="15877" max="15877" width="10.75" style="101" customWidth="1"/>
    <col min="15878" max="15879" width="11.625" style="101" bestFit="1" customWidth="1"/>
    <col min="15880" max="15880" width="11.625" style="101" customWidth="1"/>
    <col min="15881" max="15881" width="9.25" style="101" bestFit="1" customWidth="1"/>
    <col min="15882" max="16127" width="9" style="101"/>
    <col min="16128" max="16128" width="9.125" style="101" customWidth="1"/>
    <col min="16129" max="16129" width="5.5" style="101" customWidth="1"/>
    <col min="16130" max="16130" width="18.375" style="101" bestFit="1" customWidth="1"/>
    <col min="16131" max="16131" width="28" style="101" customWidth="1"/>
    <col min="16132" max="16132" width="23" style="101" customWidth="1"/>
    <col min="16133" max="16133" width="10.75" style="101" customWidth="1"/>
    <col min="16134" max="16135" width="11.625" style="101" bestFit="1" customWidth="1"/>
    <col min="16136" max="16136" width="11.625" style="101" customWidth="1"/>
    <col min="16137" max="16137" width="9.25" style="101" bestFit="1" customWidth="1"/>
    <col min="16138" max="16384" width="9" style="101"/>
  </cols>
  <sheetData>
    <row r="1" spans="1:18" ht="28.5" customHeight="1">
      <c r="A1" s="181" t="s">
        <v>317</v>
      </c>
      <c r="B1" s="181"/>
      <c r="C1" s="182"/>
      <c r="D1" s="182"/>
      <c r="E1" s="182"/>
      <c r="F1" s="182"/>
      <c r="G1" s="182"/>
      <c r="H1" s="183"/>
    </row>
    <row r="2" spans="1:18" s="104" customFormat="1" ht="31.5">
      <c r="A2" s="22" t="s">
        <v>152</v>
      </c>
      <c r="B2" s="23" t="s">
        <v>113</v>
      </c>
      <c r="C2" s="23" t="s">
        <v>318</v>
      </c>
      <c r="D2" s="23" t="s">
        <v>22</v>
      </c>
      <c r="E2" s="23" t="s">
        <v>88</v>
      </c>
      <c r="F2" s="22" t="s">
        <v>319</v>
      </c>
      <c r="G2" s="102" t="s">
        <v>320</v>
      </c>
      <c r="H2" s="103" t="s">
        <v>321</v>
      </c>
    </row>
    <row r="3" spans="1:18" s="3" customFormat="1" ht="16.5">
      <c r="A3" s="114">
        <v>1</v>
      </c>
      <c r="B3" s="115" t="s">
        <v>115</v>
      </c>
      <c r="C3" s="105" t="s">
        <v>322</v>
      </c>
      <c r="D3" s="29" t="s">
        <v>14</v>
      </c>
      <c r="E3" s="36" t="s">
        <v>15</v>
      </c>
      <c r="F3" s="17">
        <v>900000</v>
      </c>
      <c r="G3" s="106">
        <v>90000</v>
      </c>
      <c r="H3" s="17">
        <v>0</v>
      </c>
    </row>
    <row r="4" spans="1:18" s="3" customFormat="1" ht="16.5">
      <c r="A4" s="114">
        <v>2</v>
      </c>
      <c r="B4" s="115" t="s">
        <v>115</v>
      </c>
      <c r="C4" s="105" t="s">
        <v>323</v>
      </c>
      <c r="D4" s="29" t="s">
        <v>14</v>
      </c>
      <c r="E4" s="36" t="s">
        <v>15</v>
      </c>
      <c r="F4" s="17">
        <v>2500000</v>
      </c>
      <c r="G4" s="106">
        <v>500000</v>
      </c>
      <c r="H4" s="17">
        <v>0</v>
      </c>
    </row>
    <row r="5" spans="1:18" s="3" customFormat="1" ht="49.5">
      <c r="A5" s="114">
        <v>3</v>
      </c>
      <c r="B5" s="115" t="s">
        <v>117</v>
      </c>
      <c r="C5" s="107" t="s">
        <v>324</v>
      </c>
      <c r="D5" s="29" t="s">
        <v>325</v>
      </c>
      <c r="E5" s="26" t="s">
        <v>326</v>
      </c>
      <c r="F5" s="17">
        <v>238542</v>
      </c>
      <c r="G5" s="106">
        <v>23855</v>
      </c>
      <c r="H5" s="17">
        <v>0</v>
      </c>
      <c r="I5" s="108"/>
      <c r="J5" s="108"/>
    </row>
    <row r="6" spans="1:18" s="3" customFormat="1" ht="66">
      <c r="A6" s="114">
        <v>4</v>
      </c>
      <c r="B6" s="115" t="s">
        <v>115</v>
      </c>
      <c r="C6" s="31" t="s">
        <v>327</v>
      </c>
      <c r="D6" s="109" t="s">
        <v>328</v>
      </c>
      <c r="E6" s="26" t="s">
        <v>329</v>
      </c>
      <c r="F6" s="17">
        <v>124544</v>
      </c>
      <c r="G6" s="106">
        <v>0</v>
      </c>
      <c r="H6" s="17">
        <v>12455</v>
      </c>
      <c r="I6" s="108"/>
      <c r="J6" s="108"/>
      <c r="R6" s="3" t="s">
        <v>367</v>
      </c>
    </row>
    <row r="7" spans="1:18" s="3" customFormat="1" ht="66">
      <c r="A7" s="114">
        <v>5</v>
      </c>
      <c r="B7" s="115" t="s">
        <v>115</v>
      </c>
      <c r="C7" s="31" t="s">
        <v>330</v>
      </c>
      <c r="D7" s="109" t="s">
        <v>328</v>
      </c>
      <c r="E7" s="26" t="s">
        <v>329</v>
      </c>
      <c r="F7" s="17">
        <v>3000000</v>
      </c>
      <c r="G7" s="17">
        <v>150000</v>
      </c>
      <c r="H7" s="17">
        <v>150000</v>
      </c>
      <c r="I7" s="108"/>
      <c r="J7" s="108"/>
    </row>
    <row r="8" spans="1:18" s="3" customFormat="1" ht="66">
      <c r="A8" s="114">
        <v>6</v>
      </c>
      <c r="B8" s="115" t="s">
        <v>115</v>
      </c>
      <c r="C8" s="31" t="s">
        <v>331</v>
      </c>
      <c r="D8" s="109" t="s">
        <v>18</v>
      </c>
      <c r="E8" s="26" t="s">
        <v>17</v>
      </c>
      <c r="F8" s="17">
        <v>400000</v>
      </c>
      <c r="G8" s="17">
        <v>20000</v>
      </c>
      <c r="H8" s="17">
        <v>20000</v>
      </c>
      <c r="I8" s="108"/>
      <c r="J8" s="108"/>
    </row>
    <row r="9" spans="1:18" s="3" customFormat="1" ht="99">
      <c r="A9" s="114">
        <v>7</v>
      </c>
      <c r="B9" s="115" t="s">
        <v>150</v>
      </c>
      <c r="C9" s="31" t="s">
        <v>332</v>
      </c>
      <c r="D9" s="109" t="s">
        <v>333</v>
      </c>
      <c r="E9" s="26" t="s">
        <v>334</v>
      </c>
      <c r="F9" s="17">
        <v>1600000</v>
      </c>
      <c r="G9" s="17">
        <v>400000</v>
      </c>
      <c r="H9" s="17">
        <v>0</v>
      </c>
      <c r="I9" s="108"/>
      <c r="J9" s="108"/>
    </row>
    <row r="10" spans="1:18" s="3" customFormat="1" ht="47.25">
      <c r="A10" s="114">
        <v>8</v>
      </c>
      <c r="B10" s="115" t="s">
        <v>150</v>
      </c>
      <c r="C10" s="31" t="s">
        <v>335</v>
      </c>
      <c r="D10" s="109" t="s">
        <v>11</v>
      </c>
      <c r="E10" s="26" t="s">
        <v>336</v>
      </c>
      <c r="F10" s="17">
        <v>2706000</v>
      </c>
      <c r="G10" s="17">
        <v>676500</v>
      </c>
      <c r="H10" s="17">
        <v>0</v>
      </c>
      <c r="I10" s="108"/>
      <c r="J10" s="108"/>
    </row>
    <row r="11" spans="1:18" s="3" customFormat="1" ht="33">
      <c r="A11" s="114">
        <v>9</v>
      </c>
      <c r="B11" s="115" t="s">
        <v>115</v>
      </c>
      <c r="C11" s="31" t="s">
        <v>337</v>
      </c>
      <c r="D11" s="109" t="s">
        <v>99</v>
      </c>
      <c r="E11" s="26" t="s">
        <v>100</v>
      </c>
      <c r="F11" s="17">
        <v>7000000</v>
      </c>
      <c r="G11" s="17">
        <v>1400000</v>
      </c>
      <c r="H11" s="17">
        <v>0</v>
      </c>
      <c r="I11" s="108"/>
      <c r="J11" s="108"/>
    </row>
    <row r="12" spans="1:18" s="3" customFormat="1" ht="49.5">
      <c r="A12" s="114">
        <v>10</v>
      </c>
      <c r="B12" s="115" t="s">
        <v>138</v>
      </c>
      <c r="C12" s="31" t="s">
        <v>338</v>
      </c>
      <c r="D12" s="109" t="s">
        <v>339</v>
      </c>
      <c r="E12" s="26" t="s">
        <v>340</v>
      </c>
      <c r="F12" s="17">
        <v>585000</v>
      </c>
      <c r="G12" s="17">
        <v>146250</v>
      </c>
      <c r="H12" s="17">
        <v>0</v>
      </c>
      <c r="I12" s="108"/>
      <c r="J12" s="108"/>
    </row>
    <row r="13" spans="1:18" s="3" customFormat="1" ht="49.5">
      <c r="A13" s="114">
        <v>11</v>
      </c>
      <c r="B13" s="115" t="s">
        <v>341</v>
      </c>
      <c r="C13" s="31" t="s">
        <v>342</v>
      </c>
      <c r="D13" s="109" t="s">
        <v>343</v>
      </c>
      <c r="E13" s="26" t="s">
        <v>344</v>
      </c>
      <c r="F13" s="17">
        <v>600000</v>
      </c>
      <c r="G13" s="17">
        <v>150000</v>
      </c>
      <c r="H13" s="17">
        <v>0</v>
      </c>
      <c r="I13" s="108"/>
      <c r="J13" s="108"/>
    </row>
    <row r="14" spans="1:18" s="3" customFormat="1" ht="33">
      <c r="A14" s="114">
        <v>12</v>
      </c>
      <c r="B14" s="115" t="s">
        <v>345</v>
      </c>
      <c r="C14" s="31" t="s">
        <v>346</v>
      </c>
      <c r="D14" s="109" t="s">
        <v>347</v>
      </c>
      <c r="E14" s="26" t="s">
        <v>348</v>
      </c>
      <c r="F14" s="17">
        <v>877778</v>
      </c>
      <c r="G14" s="17">
        <v>87778</v>
      </c>
      <c r="H14" s="17">
        <v>0</v>
      </c>
      <c r="I14" s="108"/>
      <c r="J14" s="108"/>
    </row>
    <row r="15" spans="1:18" s="3" customFormat="1" ht="32.25">
      <c r="A15" s="114">
        <v>13</v>
      </c>
      <c r="B15" s="115" t="s">
        <v>138</v>
      </c>
      <c r="C15" s="31" t="s">
        <v>349</v>
      </c>
      <c r="D15" s="109" t="s">
        <v>350</v>
      </c>
      <c r="E15" s="26" t="s">
        <v>351</v>
      </c>
      <c r="F15" s="17">
        <v>3000000</v>
      </c>
      <c r="G15" s="17">
        <v>150000</v>
      </c>
      <c r="H15" s="17">
        <v>150000</v>
      </c>
      <c r="I15" s="108"/>
      <c r="J15" s="108"/>
    </row>
    <row r="16" spans="1:18" s="3" customFormat="1" ht="66">
      <c r="A16" s="114">
        <v>14</v>
      </c>
      <c r="B16" s="115" t="s">
        <v>345</v>
      </c>
      <c r="C16" s="31" t="s">
        <v>352</v>
      </c>
      <c r="D16" s="109" t="s">
        <v>353</v>
      </c>
      <c r="E16" s="26" t="s">
        <v>354</v>
      </c>
      <c r="F16" s="17">
        <v>4500000</v>
      </c>
      <c r="G16" s="17">
        <v>1125000</v>
      </c>
      <c r="H16" s="17">
        <v>0</v>
      </c>
      <c r="I16" s="108"/>
      <c r="J16" s="108"/>
    </row>
    <row r="17" spans="1:10" s="3" customFormat="1" ht="66">
      <c r="A17" s="114">
        <v>15</v>
      </c>
      <c r="B17" s="115" t="s">
        <v>345</v>
      </c>
      <c r="C17" s="31" t="s">
        <v>355</v>
      </c>
      <c r="D17" s="109" t="s">
        <v>91</v>
      </c>
      <c r="E17" s="26" t="s">
        <v>356</v>
      </c>
      <c r="F17" s="17">
        <v>2418000</v>
      </c>
      <c r="G17" s="17">
        <v>604500</v>
      </c>
      <c r="H17" s="17">
        <v>0</v>
      </c>
      <c r="I17" s="108"/>
      <c r="J17" s="108"/>
    </row>
    <row r="18" spans="1:10" s="3" customFormat="1" ht="33">
      <c r="A18" s="114">
        <v>16</v>
      </c>
      <c r="B18" s="115" t="s">
        <v>357</v>
      </c>
      <c r="C18" s="31" t="s">
        <v>358</v>
      </c>
      <c r="D18" s="109" t="s">
        <v>350</v>
      </c>
      <c r="E18" s="26" t="s">
        <v>359</v>
      </c>
      <c r="F18" s="17">
        <v>210000</v>
      </c>
      <c r="G18" s="17">
        <v>21000</v>
      </c>
      <c r="H18" s="17">
        <v>21000</v>
      </c>
      <c r="I18" s="108"/>
      <c r="J18" s="108"/>
    </row>
    <row r="19" spans="1:10" s="3" customFormat="1" ht="16.5">
      <c r="A19" s="114">
        <v>17</v>
      </c>
      <c r="B19" s="115" t="s">
        <v>357</v>
      </c>
      <c r="C19" s="31" t="s">
        <v>360</v>
      </c>
      <c r="D19" s="109" t="s">
        <v>361</v>
      </c>
      <c r="E19" s="26" t="s">
        <v>340</v>
      </c>
      <c r="F19" s="17">
        <v>220022</v>
      </c>
      <c r="G19" s="17">
        <v>110011</v>
      </c>
      <c r="H19" s="17">
        <v>110011</v>
      </c>
      <c r="I19" s="108"/>
      <c r="J19" s="108"/>
    </row>
    <row r="20" spans="1:10" s="3" customFormat="1" ht="33">
      <c r="A20" s="114">
        <v>18</v>
      </c>
      <c r="B20" s="115" t="s">
        <v>357</v>
      </c>
      <c r="C20" s="110" t="s">
        <v>362</v>
      </c>
      <c r="D20" s="109" t="s">
        <v>363</v>
      </c>
      <c r="E20" s="111" t="s">
        <v>351</v>
      </c>
      <c r="F20" s="17">
        <v>3483882</v>
      </c>
      <c r="G20" s="17">
        <v>144298</v>
      </c>
      <c r="H20" s="17">
        <v>841566</v>
      </c>
      <c r="I20" s="108"/>
      <c r="J20" s="108"/>
    </row>
    <row r="21" spans="1:10" ht="18.75">
      <c r="A21" s="184" t="s">
        <v>364</v>
      </c>
      <c r="B21" s="184"/>
      <c r="C21" s="184"/>
      <c r="D21" s="184"/>
      <c r="E21" s="184"/>
      <c r="F21" s="184"/>
      <c r="G21" s="27">
        <f>SUM(G3:G20)</f>
        <v>5799192</v>
      </c>
      <c r="H21" s="27">
        <f>SUM(H3:H20)</f>
        <v>1305032</v>
      </c>
    </row>
    <row r="22" spans="1:10">
      <c r="H22" s="113"/>
    </row>
  </sheetData>
  <mergeCells count="2">
    <mergeCell ref="A1:H1"/>
    <mergeCell ref="A21:F2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9"/>
  <sheetViews>
    <sheetView topLeftCell="A31" zoomScale="90" zoomScaleNormal="90" workbookViewId="0">
      <selection activeCell="G39" sqref="G39"/>
    </sheetView>
  </sheetViews>
  <sheetFormatPr defaultRowHeight="40.15" customHeight="1"/>
  <cols>
    <col min="3" max="3" width="47.625" customWidth="1"/>
    <col min="4" max="4" width="14.375" style="133" customWidth="1"/>
    <col min="5" max="5" width="16" customWidth="1"/>
    <col min="6" max="6" width="14.375" customWidth="1"/>
    <col min="7" max="7" width="13.5" customWidth="1"/>
    <col min="8" max="8" width="14" customWidth="1"/>
    <col min="9" max="9" width="18.625" customWidth="1"/>
    <col min="10" max="10" width="17.25" customWidth="1"/>
    <col min="11" max="11" width="14" customWidth="1"/>
    <col min="12" max="12" width="12.125" customWidth="1"/>
    <col min="25" max="25" width="9" style="138"/>
    <col min="26" max="26" width="12.25" customWidth="1"/>
  </cols>
  <sheetData>
    <row r="1" spans="1:12" s="3" customFormat="1" ht="40.15" customHeight="1">
      <c r="A1" s="185" t="s">
        <v>611</v>
      </c>
      <c r="B1" s="186"/>
      <c r="C1" s="186"/>
      <c r="D1" s="186"/>
      <c r="E1" s="186"/>
      <c r="F1" s="186"/>
      <c r="G1" s="186"/>
      <c r="H1" s="186"/>
      <c r="I1" s="136"/>
    </row>
    <row r="2" spans="1:12" s="7" customFormat="1" ht="40.15" customHeight="1">
      <c r="A2" s="212" t="s">
        <v>152</v>
      </c>
      <c r="B2" s="212" t="s">
        <v>113</v>
      </c>
      <c r="C2" s="213" t="s">
        <v>21</v>
      </c>
      <c r="D2" s="213" t="s">
        <v>22</v>
      </c>
      <c r="E2" s="213" t="s">
        <v>88</v>
      </c>
      <c r="F2" s="212" t="s">
        <v>400</v>
      </c>
      <c r="G2" s="213" t="s">
        <v>368</v>
      </c>
      <c r="H2" s="212" t="s">
        <v>374</v>
      </c>
      <c r="I2" s="120"/>
      <c r="J2" s="214" t="s">
        <v>134</v>
      </c>
      <c r="K2" s="214" t="s">
        <v>135</v>
      </c>
      <c r="L2" s="214" t="s">
        <v>136</v>
      </c>
    </row>
    <row r="3" spans="1:12" ht="64.5" customHeight="1">
      <c r="A3" s="129">
        <v>1</v>
      </c>
      <c r="B3" s="146" t="s">
        <v>149</v>
      </c>
      <c r="C3" s="143" t="s">
        <v>617</v>
      </c>
      <c r="D3" s="149" t="s">
        <v>649</v>
      </c>
      <c r="E3" s="167" t="s">
        <v>667</v>
      </c>
      <c r="F3" s="163">
        <v>1400000</v>
      </c>
      <c r="G3" s="170">
        <v>280000</v>
      </c>
      <c r="H3" s="176">
        <v>0</v>
      </c>
      <c r="I3" s="121"/>
      <c r="J3" s="215" t="s">
        <v>137</v>
      </c>
      <c r="K3" s="216">
        <v>3829690</v>
      </c>
      <c r="L3" s="217">
        <v>0.2</v>
      </c>
    </row>
    <row r="4" spans="1:12" ht="48" customHeight="1">
      <c r="A4" s="129">
        <v>2</v>
      </c>
      <c r="B4" s="146" t="s">
        <v>612</v>
      </c>
      <c r="C4" s="143" t="s">
        <v>618</v>
      </c>
      <c r="D4" s="149" t="s">
        <v>650</v>
      </c>
      <c r="E4" s="156" t="s">
        <v>668</v>
      </c>
      <c r="F4" s="163">
        <v>1738000</v>
      </c>
      <c r="G4" s="170">
        <v>173000</v>
      </c>
      <c r="H4" s="176">
        <v>0</v>
      </c>
      <c r="I4" s="121"/>
      <c r="J4" s="215" t="s">
        <v>138</v>
      </c>
      <c r="K4" s="216">
        <v>3415202</v>
      </c>
      <c r="L4" s="217">
        <v>0.7</v>
      </c>
    </row>
    <row r="5" spans="1:12" ht="40.15" customHeight="1">
      <c r="A5" s="129">
        <v>3</v>
      </c>
      <c r="B5" s="146" t="s">
        <v>345</v>
      </c>
      <c r="C5" s="143" t="s">
        <v>619</v>
      </c>
      <c r="D5" s="149" t="s">
        <v>651</v>
      </c>
      <c r="E5" s="156" t="s">
        <v>669</v>
      </c>
      <c r="F5" s="163">
        <v>7000000</v>
      </c>
      <c r="G5" s="170">
        <v>3820102</v>
      </c>
      <c r="H5" s="176">
        <v>0</v>
      </c>
      <c r="I5" s="121"/>
      <c r="J5" s="215" t="s">
        <v>139</v>
      </c>
      <c r="K5" s="216">
        <v>2423445</v>
      </c>
      <c r="L5" s="217">
        <v>0.03</v>
      </c>
    </row>
    <row r="6" spans="1:12" ht="94.5" customHeight="1">
      <c r="A6" s="129">
        <v>4</v>
      </c>
      <c r="B6" s="146" t="s">
        <v>613</v>
      </c>
      <c r="C6" s="144" t="s">
        <v>620</v>
      </c>
      <c r="D6" s="157" t="s">
        <v>652</v>
      </c>
      <c r="E6" s="156" t="s">
        <v>670</v>
      </c>
      <c r="F6" s="158">
        <v>904445</v>
      </c>
      <c r="G6" s="171">
        <v>90445</v>
      </c>
      <c r="H6" s="177">
        <v>0</v>
      </c>
      <c r="I6" s="121"/>
      <c r="J6" s="215" t="s">
        <v>140</v>
      </c>
      <c r="K6" s="216">
        <f>SUM(K3:K5)</f>
        <v>9668337</v>
      </c>
      <c r="L6" s="218">
        <v>1</v>
      </c>
    </row>
    <row r="7" spans="1:12" ht="40.15" customHeight="1">
      <c r="A7" s="129">
        <v>5</v>
      </c>
      <c r="B7" s="146" t="s">
        <v>341</v>
      </c>
      <c r="C7" s="144" t="s">
        <v>621</v>
      </c>
      <c r="D7" s="143" t="s">
        <v>411</v>
      </c>
      <c r="E7" s="156" t="s">
        <v>156</v>
      </c>
      <c r="F7" s="158">
        <v>600000</v>
      </c>
      <c r="G7" s="171">
        <v>150000</v>
      </c>
      <c r="H7" s="177">
        <v>0</v>
      </c>
      <c r="I7" s="121"/>
    </row>
    <row r="8" spans="1:12" ht="40.15" customHeight="1">
      <c r="A8" s="129">
        <v>6</v>
      </c>
      <c r="B8" s="146" t="s">
        <v>614</v>
      </c>
      <c r="C8" s="144" t="s">
        <v>622</v>
      </c>
      <c r="D8" s="149" t="s">
        <v>589</v>
      </c>
      <c r="E8" s="156" t="s">
        <v>517</v>
      </c>
      <c r="F8" s="158">
        <v>2100000</v>
      </c>
      <c r="G8" s="171">
        <v>630000</v>
      </c>
      <c r="H8" s="177">
        <v>420000</v>
      </c>
      <c r="I8" s="121"/>
    </row>
    <row r="9" spans="1:12" ht="40.15" customHeight="1">
      <c r="A9" s="129">
        <v>7</v>
      </c>
      <c r="B9" s="146" t="s">
        <v>149</v>
      </c>
      <c r="C9" s="144" t="s">
        <v>623</v>
      </c>
      <c r="D9" s="143" t="s">
        <v>350</v>
      </c>
      <c r="E9" s="156" t="s">
        <v>527</v>
      </c>
      <c r="F9" s="158">
        <v>240000</v>
      </c>
      <c r="G9" s="171">
        <v>16000</v>
      </c>
      <c r="H9" s="177">
        <v>0</v>
      </c>
      <c r="I9" s="121"/>
    </row>
    <row r="10" spans="1:12" ht="40.15" customHeight="1">
      <c r="A10" s="129">
        <v>8</v>
      </c>
      <c r="B10" s="146" t="s">
        <v>149</v>
      </c>
      <c r="C10" s="144" t="s">
        <v>624</v>
      </c>
      <c r="D10" s="211" t="s">
        <v>591</v>
      </c>
      <c r="E10" s="156" t="s">
        <v>513</v>
      </c>
      <c r="F10" s="158">
        <v>654445</v>
      </c>
      <c r="G10" s="171">
        <v>65445</v>
      </c>
      <c r="H10" s="177">
        <v>0</v>
      </c>
      <c r="I10" s="121"/>
    </row>
    <row r="11" spans="1:12" ht="40.15" customHeight="1">
      <c r="A11" s="129">
        <v>9</v>
      </c>
      <c r="B11" s="146" t="s">
        <v>345</v>
      </c>
      <c r="C11" s="143" t="s">
        <v>625</v>
      </c>
      <c r="D11" s="149" t="s">
        <v>12</v>
      </c>
      <c r="E11" s="156" t="s">
        <v>668</v>
      </c>
      <c r="F11" s="163">
        <v>5407212</v>
      </c>
      <c r="G11" s="172">
        <v>9588</v>
      </c>
      <c r="H11" s="178">
        <v>0</v>
      </c>
      <c r="I11" s="121"/>
    </row>
    <row r="12" spans="1:12" ht="40.15" customHeight="1">
      <c r="A12" s="129">
        <v>10</v>
      </c>
      <c r="B12" s="146" t="s">
        <v>615</v>
      </c>
      <c r="C12" s="210" t="s">
        <v>626</v>
      </c>
      <c r="D12" s="149" t="s">
        <v>654</v>
      </c>
      <c r="E12" s="156" t="s">
        <v>671</v>
      </c>
      <c r="F12" s="163">
        <v>605000</v>
      </c>
      <c r="G12" s="170">
        <v>60500</v>
      </c>
      <c r="H12" s="176">
        <v>0</v>
      </c>
      <c r="I12" s="121"/>
    </row>
    <row r="13" spans="1:12" ht="40.15" customHeight="1">
      <c r="A13" s="129">
        <v>11</v>
      </c>
      <c r="B13" s="146" t="s">
        <v>615</v>
      </c>
      <c r="C13" s="210" t="s">
        <v>626</v>
      </c>
      <c r="D13" s="149" t="s">
        <v>655</v>
      </c>
      <c r="E13" s="156" t="s">
        <v>672</v>
      </c>
      <c r="F13" s="163">
        <v>385000</v>
      </c>
      <c r="G13" s="170">
        <v>38500</v>
      </c>
      <c r="H13" s="176">
        <v>0</v>
      </c>
      <c r="I13" s="121"/>
    </row>
    <row r="14" spans="1:12" ht="40.15" customHeight="1">
      <c r="A14" s="129">
        <v>12</v>
      </c>
      <c r="B14" s="146" t="s">
        <v>615</v>
      </c>
      <c r="C14" s="143" t="s">
        <v>627</v>
      </c>
      <c r="D14" s="149" t="s">
        <v>656</v>
      </c>
      <c r="E14" s="156" t="s">
        <v>673</v>
      </c>
      <c r="F14" s="163">
        <v>170000</v>
      </c>
      <c r="G14" s="170">
        <v>17000</v>
      </c>
      <c r="H14" s="176">
        <v>0</v>
      </c>
      <c r="I14" s="121"/>
    </row>
    <row r="15" spans="1:12" ht="40.15" customHeight="1">
      <c r="A15" s="129">
        <v>13</v>
      </c>
      <c r="B15" s="146" t="s">
        <v>149</v>
      </c>
      <c r="C15" s="210" t="s">
        <v>626</v>
      </c>
      <c r="D15" s="157" t="s">
        <v>657</v>
      </c>
      <c r="E15" s="156" t="s">
        <v>674</v>
      </c>
      <c r="F15" s="158">
        <v>330000</v>
      </c>
      <c r="G15" s="171">
        <v>33000</v>
      </c>
      <c r="H15" s="176">
        <v>0</v>
      </c>
      <c r="I15" s="121"/>
    </row>
    <row r="16" spans="1:12" ht="40.15" customHeight="1">
      <c r="A16" s="129">
        <v>14</v>
      </c>
      <c r="B16" s="146" t="s">
        <v>615</v>
      </c>
      <c r="C16" s="143" t="s">
        <v>628</v>
      </c>
      <c r="D16" s="149" t="s">
        <v>649</v>
      </c>
      <c r="E16" s="167" t="s">
        <v>676</v>
      </c>
      <c r="F16" s="163">
        <v>100000</v>
      </c>
      <c r="G16" s="170">
        <v>20000</v>
      </c>
      <c r="H16" s="176">
        <v>0</v>
      </c>
      <c r="I16" s="121"/>
    </row>
    <row r="17" spans="1:9" ht="40.15" customHeight="1">
      <c r="A17" s="129">
        <v>15</v>
      </c>
      <c r="B17" s="146" t="s">
        <v>149</v>
      </c>
      <c r="C17" s="148" t="s">
        <v>629</v>
      </c>
      <c r="D17" s="149" t="s">
        <v>649</v>
      </c>
      <c r="E17" s="167" t="s">
        <v>676</v>
      </c>
      <c r="F17" s="165">
        <v>369690</v>
      </c>
      <c r="G17" s="172">
        <v>73938</v>
      </c>
      <c r="H17" s="176">
        <v>0</v>
      </c>
      <c r="I17" s="121"/>
    </row>
    <row r="18" spans="1:9" ht="40.15" customHeight="1">
      <c r="A18" s="129">
        <v>16</v>
      </c>
      <c r="B18" s="146" t="s">
        <v>149</v>
      </c>
      <c r="C18" s="148" t="s">
        <v>630</v>
      </c>
      <c r="D18" s="149" t="s">
        <v>649</v>
      </c>
      <c r="E18" s="167" t="s">
        <v>675</v>
      </c>
      <c r="F18" s="163">
        <v>182400</v>
      </c>
      <c r="G18" s="170">
        <v>36480</v>
      </c>
      <c r="H18" s="176">
        <v>0</v>
      </c>
      <c r="I18" s="121"/>
    </row>
    <row r="19" spans="1:9" ht="40.15" customHeight="1">
      <c r="A19" s="129">
        <v>17</v>
      </c>
      <c r="B19" s="146" t="s">
        <v>149</v>
      </c>
      <c r="C19" s="143" t="s">
        <v>631</v>
      </c>
      <c r="D19" s="149" t="s">
        <v>14</v>
      </c>
      <c r="E19" s="167" t="s">
        <v>675</v>
      </c>
      <c r="F19" s="163">
        <v>280000</v>
      </c>
      <c r="G19" s="170">
        <v>56000</v>
      </c>
      <c r="H19" s="178">
        <v>0</v>
      </c>
      <c r="I19" s="121"/>
    </row>
    <row r="20" spans="1:9" ht="40.15" customHeight="1">
      <c r="A20" s="129">
        <v>18</v>
      </c>
      <c r="B20" s="146" t="s">
        <v>149</v>
      </c>
      <c r="C20" s="149" t="s">
        <v>632</v>
      </c>
      <c r="D20" s="149" t="s">
        <v>658</v>
      </c>
      <c r="E20" s="156" t="s">
        <v>437</v>
      </c>
      <c r="F20" s="163">
        <v>720000</v>
      </c>
      <c r="G20" s="170">
        <v>72000</v>
      </c>
      <c r="H20" s="176">
        <v>0</v>
      </c>
      <c r="I20" s="121"/>
    </row>
    <row r="21" spans="1:9" ht="40.15" customHeight="1">
      <c r="A21" s="129">
        <v>19</v>
      </c>
      <c r="B21" s="146" t="s">
        <v>615</v>
      </c>
      <c r="C21" s="143" t="s">
        <v>633</v>
      </c>
      <c r="D21" s="149" t="s">
        <v>658</v>
      </c>
      <c r="E21" s="167" t="s">
        <v>528</v>
      </c>
      <c r="F21" s="163">
        <v>720000</v>
      </c>
      <c r="G21" s="170">
        <v>72000</v>
      </c>
      <c r="H21" s="179">
        <v>0</v>
      </c>
      <c r="I21" s="121"/>
    </row>
    <row r="22" spans="1:9" ht="40.15" customHeight="1">
      <c r="A22" s="129">
        <v>20</v>
      </c>
      <c r="B22" s="146" t="s">
        <v>615</v>
      </c>
      <c r="C22" s="143" t="s">
        <v>634</v>
      </c>
      <c r="D22" s="149" t="s">
        <v>664</v>
      </c>
      <c r="E22" s="167" t="s">
        <v>668</v>
      </c>
      <c r="F22" s="163">
        <v>1300000</v>
      </c>
      <c r="G22" s="170">
        <v>130000</v>
      </c>
      <c r="H22" s="176">
        <v>0</v>
      </c>
      <c r="I22" s="121"/>
    </row>
    <row r="23" spans="1:9" ht="40.15" customHeight="1">
      <c r="A23" s="129">
        <v>21</v>
      </c>
      <c r="B23" s="146" t="s">
        <v>616</v>
      </c>
      <c r="C23" s="143" t="s">
        <v>635</v>
      </c>
      <c r="D23" s="149" t="s">
        <v>664</v>
      </c>
      <c r="E23" s="167" t="s">
        <v>668</v>
      </c>
      <c r="F23" s="163">
        <v>4030000</v>
      </c>
      <c r="G23" s="170">
        <v>1230000</v>
      </c>
      <c r="H23" s="176">
        <v>800000</v>
      </c>
      <c r="I23" s="121"/>
    </row>
    <row r="24" spans="1:9" ht="40.15" customHeight="1">
      <c r="A24" s="129">
        <v>22</v>
      </c>
      <c r="B24" s="146" t="s">
        <v>149</v>
      </c>
      <c r="C24" s="143" t="s">
        <v>636</v>
      </c>
      <c r="D24" s="149" t="s">
        <v>665</v>
      </c>
      <c r="E24" s="167" t="s">
        <v>677</v>
      </c>
      <c r="F24" s="163">
        <v>1425000</v>
      </c>
      <c r="G24" s="170">
        <v>72233</v>
      </c>
      <c r="H24" s="176">
        <v>702777</v>
      </c>
      <c r="I24" s="121"/>
    </row>
    <row r="25" spans="1:9" ht="40.15" customHeight="1">
      <c r="A25" s="129">
        <v>23</v>
      </c>
      <c r="B25" s="146" t="s">
        <v>149</v>
      </c>
      <c r="C25" s="143" t="s">
        <v>626</v>
      </c>
      <c r="D25" s="149" t="s">
        <v>666</v>
      </c>
      <c r="E25" s="167" t="s">
        <v>437</v>
      </c>
      <c r="F25" s="163">
        <v>360000</v>
      </c>
      <c r="G25" s="170">
        <v>36000</v>
      </c>
      <c r="H25" s="176">
        <v>0</v>
      </c>
      <c r="I25" s="121"/>
    </row>
    <row r="26" spans="1:9" ht="40.15" customHeight="1">
      <c r="A26" s="129">
        <v>24</v>
      </c>
      <c r="B26" s="146" t="s">
        <v>149</v>
      </c>
      <c r="C26" s="143" t="s">
        <v>637</v>
      </c>
      <c r="D26" s="149" t="s">
        <v>350</v>
      </c>
      <c r="E26" s="167" t="s">
        <v>527</v>
      </c>
      <c r="F26" s="163">
        <v>5014414</v>
      </c>
      <c r="G26" s="170">
        <v>177717</v>
      </c>
      <c r="H26" s="180">
        <v>417250</v>
      </c>
      <c r="I26" s="121"/>
    </row>
    <row r="27" spans="1:9" ht="40.15" customHeight="1">
      <c r="A27" s="129">
        <v>25</v>
      </c>
      <c r="B27" s="146" t="s">
        <v>149</v>
      </c>
      <c r="C27" s="143" t="s">
        <v>638</v>
      </c>
      <c r="D27" s="149" t="s">
        <v>350</v>
      </c>
      <c r="E27" s="167" t="s">
        <v>527</v>
      </c>
      <c r="F27" s="163">
        <v>170000</v>
      </c>
      <c r="G27" s="170">
        <v>42500</v>
      </c>
      <c r="H27" s="176">
        <v>0</v>
      </c>
      <c r="I27" s="121"/>
    </row>
    <row r="28" spans="1:9" ht="40.15" customHeight="1">
      <c r="A28" s="129">
        <v>26</v>
      </c>
      <c r="B28" s="146" t="s">
        <v>149</v>
      </c>
      <c r="C28" s="147" t="s">
        <v>639</v>
      </c>
      <c r="D28" s="148" t="s">
        <v>659</v>
      </c>
      <c r="E28" s="168" t="s">
        <v>437</v>
      </c>
      <c r="F28" s="165">
        <v>2240667</v>
      </c>
      <c r="G28" s="172">
        <v>224067</v>
      </c>
      <c r="H28" s="176">
        <v>0</v>
      </c>
      <c r="I28" s="121"/>
    </row>
    <row r="29" spans="1:9" ht="40.15" customHeight="1">
      <c r="A29" s="129">
        <v>27</v>
      </c>
      <c r="B29" s="146" t="s">
        <v>149</v>
      </c>
      <c r="C29" s="147" t="s">
        <v>640</v>
      </c>
      <c r="D29" s="148" t="s">
        <v>660</v>
      </c>
      <c r="E29" s="168" t="s">
        <v>106</v>
      </c>
      <c r="F29" s="165">
        <v>2300000</v>
      </c>
      <c r="G29" s="172">
        <v>230000</v>
      </c>
      <c r="H29" s="176">
        <v>0</v>
      </c>
      <c r="I29" s="121"/>
    </row>
    <row r="30" spans="1:9" ht="40.15" customHeight="1">
      <c r="A30" s="129">
        <v>28</v>
      </c>
      <c r="B30" s="146" t="s">
        <v>149</v>
      </c>
      <c r="C30" s="143" t="s">
        <v>641</v>
      </c>
      <c r="D30" s="149" t="s">
        <v>653</v>
      </c>
      <c r="E30" s="167" t="s">
        <v>678</v>
      </c>
      <c r="F30" s="163">
        <v>385000</v>
      </c>
      <c r="G30" s="170">
        <v>35000</v>
      </c>
      <c r="H30" s="176">
        <v>0</v>
      </c>
      <c r="I30" s="121"/>
    </row>
    <row r="31" spans="1:9" ht="40.15" customHeight="1">
      <c r="A31" s="129">
        <v>29</v>
      </c>
      <c r="B31" s="146" t="s">
        <v>149</v>
      </c>
      <c r="C31" s="143" t="s">
        <v>641</v>
      </c>
      <c r="D31" s="149" t="s">
        <v>661</v>
      </c>
      <c r="E31" s="167" t="s">
        <v>679</v>
      </c>
      <c r="F31" s="163">
        <v>385000</v>
      </c>
      <c r="G31" s="170">
        <v>35000</v>
      </c>
      <c r="H31" s="176">
        <v>0</v>
      </c>
      <c r="I31" s="121"/>
    </row>
    <row r="32" spans="1:9" ht="40.15" customHeight="1">
      <c r="A32" s="129">
        <v>30</v>
      </c>
      <c r="B32" s="146" t="s">
        <v>149</v>
      </c>
      <c r="C32" s="143" t="s">
        <v>642</v>
      </c>
      <c r="D32" s="149" t="s">
        <v>662</v>
      </c>
      <c r="E32" s="167" t="s">
        <v>517</v>
      </c>
      <c r="F32" s="163">
        <v>340000</v>
      </c>
      <c r="G32" s="170">
        <v>34000</v>
      </c>
      <c r="H32" s="176">
        <v>0</v>
      </c>
      <c r="I32" s="121"/>
    </row>
    <row r="33" spans="1:9" ht="40.15" customHeight="1">
      <c r="A33" s="129">
        <v>31</v>
      </c>
      <c r="B33" s="146" t="s">
        <v>149</v>
      </c>
      <c r="C33" s="143" t="s">
        <v>643</v>
      </c>
      <c r="D33" s="149" t="s">
        <v>14</v>
      </c>
      <c r="E33" s="167" t="s">
        <v>675</v>
      </c>
      <c r="F33" s="163">
        <v>4000000</v>
      </c>
      <c r="G33" s="170">
        <v>1200000</v>
      </c>
      <c r="H33" s="176">
        <v>0</v>
      </c>
      <c r="I33" s="121"/>
    </row>
    <row r="34" spans="1:9" ht="40.15" customHeight="1">
      <c r="A34" s="129">
        <v>32</v>
      </c>
      <c r="B34" s="146" t="s">
        <v>149</v>
      </c>
      <c r="C34" s="143" t="s">
        <v>644</v>
      </c>
      <c r="D34" s="149" t="s">
        <v>12</v>
      </c>
      <c r="E34" s="167" t="s">
        <v>391</v>
      </c>
      <c r="F34" s="163">
        <v>1900000</v>
      </c>
      <c r="G34" s="170">
        <v>190000</v>
      </c>
      <c r="H34" s="176">
        <v>0</v>
      </c>
      <c r="I34" s="121"/>
    </row>
    <row r="35" spans="1:9" ht="40.15" customHeight="1">
      <c r="A35" s="129">
        <v>33</v>
      </c>
      <c r="B35" s="146" t="s">
        <v>149</v>
      </c>
      <c r="C35" s="143" t="s">
        <v>645</v>
      </c>
      <c r="D35" s="149" t="s">
        <v>350</v>
      </c>
      <c r="E35" s="167" t="s">
        <v>527</v>
      </c>
      <c r="F35" s="163">
        <v>535287</v>
      </c>
      <c r="G35" s="170">
        <v>133822</v>
      </c>
      <c r="H35" s="176">
        <v>0</v>
      </c>
      <c r="I35" s="121"/>
    </row>
    <row r="36" spans="1:9" ht="40.15" customHeight="1">
      <c r="A36" s="129">
        <v>34</v>
      </c>
      <c r="B36" s="146" t="s">
        <v>612</v>
      </c>
      <c r="C36" s="144" t="s">
        <v>646</v>
      </c>
      <c r="D36" s="157" t="s">
        <v>600</v>
      </c>
      <c r="E36" s="156" t="s">
        <v>601</v>
      </c>
      <c r="F36" s="158">
        <v>1670000</v>
      </c>
      <c r="G36" s="171">
        <v>150000</v>
      </c>
      <c r="H36" s="176">
        <v>20000</v>
      </c>
      <c r="I36" s="121"/>
    </row>
    <row r="37" spans="1:9" ht="40.15" customHeight="1">
      <c r="A37" s="129">
        <v>35</v>
      </c>
      <c r="B37" s="146" t="s">
        <v>149</v>
      </c>
      <c r="C37" s="147" t="s">
        <v>647</v>
      </c>
      <c r="D37" s="157" t="s">
        <v>663</v>
      </c>
      <c r="E37" s="156" t="s">
        <v>680</v>
      </c>
      <c r="F37" s="158">
        <v>220000</v>
      </c>
      <c r="G37" s="171">
        <v>20000</v>
      </c>
      <c r="H37" s="176">
        <v>0</v>
      </c>
      <c r="I37" s="121"/>
    </row>
    <row r="38" spans="1:9" ht="40.15" customHeight="1">
      <c r="A38" s="129">
        <v>36</v>
      </c>
      <c r="B38" s="146" t="s">
        <v>149</v>
      </c>
      <c r="C38" s="143" t="s">
        <v>648</v>
      </c>
      <c r="D38" s="149" t="s">
        <v>350</v>
      </c>
      <c r="E38" s="156" t="s">
        <v>527</v>
      </c>
      <c r="F38" s="163">
        <v>210000</v>
      </c>
      <c r="G38" s="170">
        <v>14000</v>
      </c>
      <c r="H38" s="176">
        <v>0</v>
      </c>
      <c r="I38" s="121"/>
    </row>
    <row r="39" spans="1:9" ht="40.15" customHeight="1">
      <c r="A39" s="187" t="s">
        <v>84</v>
      </c>
      <c r="B39" s="187"/>
      <c r="C39" s="187"/>
      <c r="D39" s="187"/>
      <c r="E39" s="187"/>
      <c r="F39" s="187"/>
      <c r="G39" s="69">
        <f>SUM(G3:G38)</f>
        <v>9668337</v>
      </c>
      <c r="H39" s="69">
        <f>SUM(H3:H38)</f>
        <v>2360027</v>
      </c>
    </row>
  </sheetData>
  <autoFilter ref="A2:L39"/>
  <mergeCells count="2">
    <mergeCell ref="A1:H1"/>
    <mergeCell ref="A39:F39"/>
  </mergeCells>
  <phoneticPr fontId="2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topLeftCell="A19" zoomScale="80" zoomScaleNormal="80" workbookViewId="0">
      <selection activeCell="C10" sqref="C10"/>
    </sheetView>
  </sheetViews>
  <sheetFormatPr defaultRowHeight="40.15" customHeight="1"/>
  <cols>
    <col min="3" max="3" width="47.625" customWidth="1"/>
    <col min="4" max="4" width="13.5" style="133" customWidth="1"/>
    <col min="5" max="5" width="16" customWidth="1"/>
    <col min="6" max="6" width="14.375" customWidth="1"/>
    <col min="7" max="7" width="13.5" customWidth="1"/>
    <col min="8" max="8" width="14" customWidth="1"/>
    <col min="9" max="9" width="18.625" customWidth="1"/>
    <col min="10" max="10" width="17.25" customWidth="1"/>
    <col min="11" max="11" width="14" customWidth="1"/>
    <col min="12" max="12" width="12.125" customWidth="1"/>
    <col min="25" max="25" width="9" style="138"/>
    <col min="26" max="26" width="12.25" customWidth="1"/>
  </cols>
  <sheetData>
    <row r="1" spans="1:12" s="3" customFormat="1" ht="40.15" customHeight="1">
      <c r="A1" s="185" t="s">
        <v>610</v>
      </c>
      <c r="B1" s="186"/>
      <c r="C1" s="186"/>
      <c r="D1" s="186"/>
      <c r="E1" s="186"/>
      <c r="F1" s="186"/>
      <c r="G1" s="186"/>
      <c r="H1" s="186"/>
      <c r="I1" s="136"/>
    </row>
    <row r="2" spans="1:12" s="7" customFormat="1" ht="40.15" customHeight="1">
      <c r="A2" s="34" t="s">
        <v>152</v>
      </c>
      <c r="B2" s="34" t="s">
        <v>113</v>
      </c>
      <c r="C2" s="49" t="s">
        <v>21</v>
      </c>
      <c r="D2" s="49" t="s">
        <v>22</v>
      </c>
      <c r="E2" s="49" t="s">
        <v>88</v>
      </c>
      <c r="F2" s="34" t="s">
        <v>400</v>
      </c>
      <c r="G2" s="49" t="s">
        <v>368</v>
      </c>
      <c r="H2" s="34" t="s">
        <v>374</v>
      </c>
      <c r="I2" s="120"/>
      <c r="J2" s="86" t="s">
        <v>134</v>
      </c>
      <c r="K2" s="92" t="s">
        <v>135</v>
      </c>
      <c r="L2" s="92" t="s">
        <v>136</v>
      </c>
    </row>
    <row r="3" spans="1:12" ht="64.5" customHeight="1">
      <c r="A3" s="129">
        <v>1</v>
      </c>
      <c r="B3" s="146" t="s">
        <v>546</v>
      </c>
      <c r="C3" s="143" t="s">
        <v>547</v>
      </c>
      <c r="D3" s="149" t="s">
        <v>583</v>
      </c>
      <c r="E3" s="156" t="s">
        <v>584</v>
      </c>
      <c r="F3" s="163">
        <v>3338000</v>
      </c>
      <c r="G3" s="170">
        <v>333800</v>
      </c>
      <c r="H3" s="176">
        <v>0</v>
      </c>
      <c r="I3" s="121"/>
      <c r="J3" s="139" t="s">
        <v>137</v>
      </c>
      <c r="K3" s="140">
        <v>1933500</v>
      </c>
      <c r="L3" s="45">
        <v>0.2</v>
      </c>
    </row>
    <row r="4" spans="1:12" ht="40.15" customHeight="1">
      <c r="A4" s="129">
        <v>2</v>
      </c>
      <c r="B4" s="146" t="s">
        <v>341</v>
      </c>
      <c r="C4" s="143" t="s">
        <v>548</v>
      </c>
      <c r="D4" s="149" t="s">
        <v>411</v>
      </c>
      <c r="E4" s="156" t="s">
        <v>156</v>
      </c>
      <c r="F4" s="163">
        <v>600000</v>
      </c>
      <c r="G4" s="170">
        <v>150000</v>
      </c>
      <c r="H4" s="176">
        <v>0</v>
      </c>
      <c r="I4" s="121"/>
      <c r="J4" s="139" t="s">
        <v>138</v>
      </c>
      <c r="K4" s="140">
        <v>6746016</v>
      </c>
      <c r="L4" s="45">
        <v>0.7</v>
      </c>
    </row>
    <row r="5" spans="1:12" ht="40.15" customHeight="1">
      <c r="A5" s="129">
        <v>3</v>
      </c>
      <c r="B5" s="146" t="s">
        <v>115</v>
      </c>
      <c r="C5" s="143" t="s">
        <v>549</v>
      </c>
      <c r="D5" s="149" t="s">
        <v>585</v>
      </c>
      <c r="E5" s="156" t="s">
        <v>586</v>
      </c>
      <c r="F5" s="163">
        <v>87962</v>
      </c>
      <c r="G5" s="170">
        <v>17592</v>
      </c>
      <c r="H5" s="176">
        <v>0</v>
      </c>
      <c r="I5" s="121"/>
      <c r="J5" s="139" t="s">
        <v>139</v>
      </c>
      <c r="K5" s="140">
        <v>975000</v>
      </c>
      <c r="L5" s="45">
        <v>0.03</v>
      </c>
    </row>
    <row r="6" spans="1:12" ht="40.15" customHeight="1">
      <c r="A6" s="129">
        <v>4</v>
      </c>
      <c r="B6" s="146" t="s">
        <v>550</v>
      </c>
      <c r="C6" s="144" t="s">
        <v>551</v>
      </c>
      <c r="D6" s="157" t="s">
        <v>587</v>
      </c>
      <c r="E6" s="156" t="s">
        <v>588</v>
      </c>
      <c r="F6" s="158">
        <v>4500000</v>
      </c>
      <c r="G6" s="171">
        <v>900000</v>
      </c>
      <c r="H6" s="177">
        <v>450000</v>
      </c>
      <c r="I6" s="121"/>
      <c r="J6" s="139" t="s">
        <v>140</v>
      </c>
      <c r="K6" s="140">
        <f>SUM(K3:K5)</f>
        <v>9654516</v>
      </c>
      <c r="L6" s="141">
        <v>1</v>
      </c>
    </row>
    <row r="7" spans="1:12" ht="40.15" customHeight="1">
      <c r="A7" s="129">
        <v>5</v>
      </c>
      <c r="B7" s="146" t="s">
        <v>116</v>
      </c>
      <c r="C7" s="144" t="s">
        <v>552</v>
      </c>
      <c r="D7" s="157" t="s">
        <v>589</v>
      </c>
      <c r="E7" s="156" t="s">
        <v>517</v>
      </c>
      <c r="F7" s="158">
        <v>5400000</v>
      </c>
      <c r="G7" s="171">
        <v>540000</v>
      </c>
      <c r="H7" s="177">
        <v>0</v>
      </c>
      <c r="I7" s="121"/>
    </row>
    <row r="8" spans="1:12" ht="40.15" customHeight="1">
      <c r="A8" s="129">
        <v>6</v>
      </c>
      <c r="B8" s="146" t="s">
        <v>470</v>
      </c>
      <c r="C8" s="144" t="s">
        <v>553</v>
      </c>
      <c r="D8" s="143" t="s">
        <v>590</v>
      </c>
      <c r="E8" s="156" t="s">
        <v>394</v>
      </c>
      <c r="F8" s="158">
        <v>1485000</v>
      </c>
      <c r="G8" s="171">
        <v>150000</v>
      </c>
      <c r="H8" s="177">
        <v>0</v>
      </c>
      <c r="I8" s="121"/>
    </row>
    <row r="9" spans="1:12" ht="40.15" customHeight="1">
      <c r="A9" s="129">
        <v>7</v>
      </c>
      <c r="B9" s="146" t="s">
        <v>550</v>
      </c>
      <c r="C9" s="144" t="s">
        <v>554</v>
      </c>
      <c r="D9" s="149" t="s">
        <v>99</v>
      </c>
      <c r="E9" s="156" t="s">
        <v>354</v>
      </c>
      <c r="F9" s="158">
        <v>4050000</v>
      </c>
      <c r="G9" s="171">
        <v>1012500</v>
      </c>
      <c r="H9" s="177">
        <v>0</v>
      </c>
      <c r="I9" s="121"/>
    </row>
    <row r="10" spans="1:12" ht="40.15" customHeight="1">
      <c r="A10" s="129">
        <v>8</v>
      </c>
      <c r="B10" s="146" t="s">
        <v>115</v>
      </c>
      <c r="C10" s="144" t="s">
        <v>555</v>
      </c>
      <c r="D10" s="143" t="s">
        <v>350</v>
      </c>
      <c r="E10" s="156" t="s">
        <v>527</v>
      </c>
      <c r="F10" s="158">
        <v>2700000</v>
      </c>
      <c r="G10" s="171">
        <v>270000</v>
      </c>
      <c r="H10" s="177">
        <v>0</v>
      </c>
      <c r="I10" s="121"/>
    </row>
    <row r="11" spans="1:12" ht="55.5" customHeight="1">
      <c r="A11" s="129">
        <v>9</v>
      </c>
      <c r="B11" s="146" t="s">
        <v>115</v>
      </c>
      <c r="C11" s="144" t="s">
        <v>556</v>
      </c>
      <c r="D11" s="157" t="s">
        <v>385</v>
      </c>
      <c r="E11" s="156" t="s">
        <v>386</v>
      </c>
      <c r="F11" s="158">
        <v>3900000</v>
      </c>
      <c r="G11" s="171">
        <v>390000</v>
      </c>
      <c r="H11" s="177">
        <v>0</v>
      </c>
      <c r="I11" s="121"/>
    </row>
    <row r="12" spans="1:12" ht="40.15" customHeight="1">
      <c r="A12" s="129">
        <v>10</v>
      </c>
      <c r="B12" s="146" t="s">
        <v>115</v>
      </c>
      <c r="C12" s="47" t="s">
        <v>557</v>
      </c>
      <c r="D12" s="157" t="s">
        <v>591</v>
      </c>
      <c r="E12" s="156" t="s">
        <v>592</v>
      </c>
      <c r="F12" s="158">
        <v>779500</v>
      </c>
      <c r="G12" s="171">
        <v>77950</v>
      </c>
      <c r="H12" s="178">
        <v>0</v>
      </c>
      <c r="I12" s="121"/>
    </row>
    <row r="13" spans="1:12" ht="40.15" customHeight="1">
      <c r="A13" s="129">
        <v>11</v>
      </c>
      <c r="B13" s="146" t="s">
        <v>150</v>
      </c>
      <c r="C13" s="143" t="s">
        <v>558</v>
      </c>
      <c r="D13" s="157" t="s">
        <v>385</v>
      </c>
      <c r="E13" s="156" t="s">
        <v>386</v>
      </c>
      <c r="F13" s="163">
        <v>5646000</v>
      </c>
      <c r="G13" s="170">
        <v>21000</v>
      </c>
      <c r="H13" s="176">
        <v>0</v>
      </c>
      <c r="I13" s="121"/>
    </row>
    <row r="14" spans="1:12" ht="40.15" customHeight="1">
      <c r="A14" s="129">
        <v>12</v>
      </c>
      <c r="B14" s="146" t="s">
        <v>115</v>
      </c>
      <c r="C14" s="143" t="s">
        <v>559</v>
      </c>
      <c r="D14" s="149" t="s">
        <v>593</v>
      </c>
      <c r="E14" s="156" t="s">
        <v>511</v>
      </c>
      <c r="F14" s="163">
        <v>760000</v>
      </c>
      <c r="G14" s="172">
        <v>84445</v>
      </c>
      <c r="H14" s="176">
        <v>0</v>
      </c>
      <c r="I14" s="121"/>
    </row>
    <row r="15" spans="1:12" ht="40.15" customHeight="1">
      <c r="A15" s="129">
        <v>13</v>
      </c>
      <c r="B15" s="146" t="s">
        <v>115</v>
      </c>
      <c r="C15" s="143" t="s">
        <v>560</v>
      </c>
      <c r="D15" s="149" t="s">
        <v>594</v>
      </c>
      <c r="E15" s="156" t="s">
        <v>595</v>
      </c>
      <c r="F15" s="163">
        <v>2500000</v>
      </c>
      <c r="G15" s="170">
        <v>250000</v>
      </c>
      <c r="H15" s="176">
        <v>0</v>
      </c>
      <c r="I15" s="121"/>
    </row>
    <row r="16" spans="1:12" ht="40.15" customHeight="1">
      <c r="A16" s="129">
        <v>14</v>
      </c>
      <c r="B16" s="146" t="s">
        <v>115</v>
      </c>
      <c r="C16" s="143" t="s">
        <v>561</v>
      </c>
      <c r="D16" s="149" t="s">
        <v>525</v>
      </c>
      <c r="E16" s="156" t="s">
        <v>526</v>
      </c>
      <c r="F16" s="163">
        <v>439000</v>
      </c>
      <c r="G16" s="170">
        <v>43900</v>
      </c>
      <c r="H16" s="176">
        <v>0</v>
      </c>
      <c r="I16" s="121"/>
    </row>
    <row r="17" spans="1:9" ht="40.15" customHeight="1">
      <c r="A17" s="129">
        <v>15</v>
      </c>
      <c r="B17" s="146" t="s">
        <v>115</v>
      </c>
      <c r="C17" s="143" t="s">
        <v>562</v>
      </c>
      <c r="D17" s="149" t="s">
        <v>596</v>
      </c>
      <c r="E17" s="156" t="s">
        <v>383</v>
      </c>
      <c r="F17" s="163">
        <v>332800</v>
      </c>
      <c r="G17" s="170">
        <v>30000</v>
      </c>
      <c r="H17" s="176">
        <v>30000</v>
      </c>
      <c r="I17" s="121"/>
    </row>
    <row r="18" spans="1:9" ht="40.15" customHeight="1">
      <c r="A18" s="129">
        <v>16</v>
      </c>
      <c r="B18" s="146" t="s">
        <v>115</v>
      </c>
      <c r="C18" s="143" t="s">
        <v>563</v>
      </c>
      <c r="D18" s="149" t="s">
        <v>597</v>
      </c>
      <c r="E18" s="167" t="s">
        <v>377</v>
      </c>
      <c r="F18" s="163">
        <v>360000</v>
      </c>
      <c r="G18" s="170">
        <v>72000</v>
      </c>
      <c r="H18" s="176">
        <v>0</v>
      </c>
      <c r="I18" s="121"/>
    </row>
    <row r="19" spans="1:9" ht="40.15" customHeight="1">
      <c r="A19" s="129">
        <v>17</v>
      </c>
      <c r="B19" s="146" t="s">
        <v>115</v>
      </c>
      <c r="C19" s="147" t="s">
        <v>564</v>
      </c>
      <c r="D19" s="149" t="s">
        <v>350</v>
      </c>
      <c r="E19" s="156" t="s">
        <v>427</v>
      </c>
      <c r="F19" s="163">
        <v>170000</v>
      </c>
      <c r="G19" s="170">
        <v>42500</v>
      </c>
      <c r="H19" s="176">
        <v>0</v>
      </c>
      <c r="I19" s="121"/>
    </row>
    <row r="20" spans="1:9" ht="40.15" customHeight="1">
      <c r="A20" s="129">
        <v>18</v>
      </c>
      <c r="B20" s="146" t="s">
        <v>115</v>
      </c>
      <c r="C20" s="143" t="s">
        <v>565</v>
      </c>
      <c r="D20" s="149" t="s">
        <v>598</v>
      </c>
      <c r="E20" s="156" t="s">
        <v>599</v>
      </c>
      <c r="F20" s="163">
        <v>2022222</v>
      </c>
      <c r="G20" s="170">
        <v>202222</v>
      </c>
      <c r="H20" s="178">
        <v>0</v>
      </c>
      <c r="I20" s="121"/>
    </row>
    <row r="21" spans="1:9" ht="40.15" customHeight="1">
      <c r="A21" s="129">
        <v>19</v>
      </c>
      <c r="B21" s="146" t="s">
        <v>115</v>
      </c>
      <c r="C21" s="143" t="s">
        <v>566</v>
      </c>
      <c r="D21" s="149" t="s">
        <v>99</v>
      </c>
      <c r="E21" s="167" t="s">
        <v>383</v>
      </c>
      <c r="F21" s="163">
        <v>6000000</v>
      </c>
      <c r="G21" s="170">
        <v>1200000</v>
      </c>
      <c r="H21" s="176">
        <v>0</v>
      </c>
      <c r="I21" s="121"/>
    </row>
    <row r="22" spans="1:9" ht="40.15" customHeight="1">
      <c r="A22" s="129">
        <v>20</v>
      </c>
      <c r="B22" s="146" t="s">
        <v>470</v>
      </c>
      <c r="C22" s="149" t="s">
        <v>567</v>
      </c>
      <c r="D22" s="149" t="s">
        <v>600</v>
      </c>
      <c r="E22" s="156" t="s">
        <v>601</v>
      </c>
      <c r="F22" s="163">
        <v>1350000</v>
      </c>
      <c r="G22" s="175">
        <v>135000</v>
      </c>
      <c r="H22" s="179">
        <v>35000</v>
      </c>
      <c r="I22" s="121"/>
    </row>
    <row r="23" spans="1:9" ht="40.15" customHeight="1">
      <c r="A23" s="129">
        <v>21</v>
      </c>
      <c r="B23" s="146" t="s">
        <v>115</v>
      </c>
      <c r="C23" s="143" t="s">
        <v>568</v>
      </c>
      <c r="D23" s="149" t="s">
        <v>107</v>
      </c>
      <c r="E23" s="167" t="s">
        <v>532</v>
      </c>
      <c r="F23" s="163">
        <v>660000</v>
      </c>
      <c r="G23" s="170">
        <v>132000</v>
      </c>
      <c r="H23" s="176">
        <v>0</v>
      </c>
      <c r="I23" s="121"/>
    </row>
    <row r="24" spans="1:9" ht="40.15" customHeight="1">
      <c r="A24" s="129">
        <v>22</v>
      </c>
      <c r="B24" s="146" t="s">
        <v>115</v>
      </c>
      <c r="C24" s="143" t="s">
        <v>569</v>
      </c>
      <c r="D24" s="149" t="s">
        <v>535</v>
      </c>
      <c r="E24" s="167" t="s">
        <v>389</v>
      </c>
      <c r="F24" s="163">
        <v>540000</v>
      </c>
      <c r="G24" s="170">
        <v>135000</v>
      </c>
      <c r="H24" s="176">
        <v>0</v>
      </c>
      <c r="I24" s="121"/>
    </row>
    <row r="25" spans="1:9" ht="40.15" customHeight="1">
      <c r="A25" s="129">
        <v>23</v>
      </c>
      <c r="B25" s="146" t="s">
        <v>115</v>
      </c>
      <c r="C25" s="143" t="s">
        <v>570</v>
      </c>
      <c r="D25" s="149" t="s">
        <v>99</v>
      </c>
      <c r="E25" s="167" t="s">
        <v>100</v>
      </c>
      <c r="F25" s="163">
        <v>210000</v>
      </c>
      <c r="G25" s="170">
        <v>21000</v>
      </c>
      <c r="H25" s="176">
        <v>0</v>
      </c>
      <c r="I25" s="121"/>
    </row>
    <row r="26" spans="1:9" ht="40.15" customHeight="1">
      <c r="A26" s="129">
        <v>24</v>
      </c>
      <c r="B26" s="146" t="s">
        <v>115</v>
      </c>
      <c r="C26" s="143" t="s">
        <v>571</v>
      </c>
      <c r="D26" s="149" t="s">
        <v>534</v>
      </c>
      <c r="E26" s="167" t="s">
        <v>106</v>
      </c>
      <c r="F26" s="163">
        <v>2100000</v>
      </c>
      <c r="G26" s="170">
        <v>210000</v>
      </c>
      <c r="H26" s="176">
        <v>0</v>
      </c>
      <c r="I26" s="121"/>
    </row>
    <row r="27" spans="1:9" ht="40.15" customHeight="1">
      <c r="A27" s="129">
        <v>25</v>
      </c>
      <c r="B27" s="146" t="s">
        <v>115</v>
      </c>
      <c r="C27" s="143" t="s">
        <v>572</v>
      </c>
      <c r="D27" s="149" t="s">
        <v>602</v>
      </c>
      <c r="E27" s="167" t="s">
        <v>423</v>
      </c>
      <c r="F27" s="163">
        <v>10000000</v>
      </c>
      <c r="G27" s="170">
        <v>500000</v>
      </c>
      <c r="H27" s="180">
        <v>500000</v>
      </c>
      <c r="I27" s="121"/>
    </row>
    <row r="28" spans="1:9" ht="40.15" customHeight="1">
      <c r="A28" s="129">
        <v>26</v>
      </c>
      <c r="B28" s="146" t="s">
        <v>115</v>
      </c>
      <c r="C28" s="143" t="s">
        <v>573</v>
      </c>
      <c r="D28" s="149" t="s">
        <v>603</v>
      </c>
      <c r="E28" s="167" t="s">
        <v>604</v>
      </c>
      <c r="F28" s="163">
        <v>3600000</v>
      </c>
      <c r="G28" s="170">
        <v>360000</v>
      </c>
      <c r="H28" s="176">
        <v>0</v>
      </c>
      <c r="I28" s="121"/>
    </row>
    <row r="29" spans="1:9" ht="40.15" customHeight="1">
      <c r="A29" s="129">
        <v>27</v>
      </c>
      <c r="B29" s="146" t="s">
        <v>115</v>
      </c>
      <c r="C29" s="143" t="s">
        <v>574</v>
      </c>
      <c r="D29" s="149" t="s">
        <v>390</v>
      </c>
      <c r="E29" s="167" t="s">
        <v>391</v>
      </c>
      <c r="F29" s="163">
        <v>2000000</v>
      </c>
      <c r="G29" s="170">
        <v>200000</v>
      </c>
      <c r="H29" s="176">
        <v>0</v>
      </c>
      <c r="I29" s="121"/>
    </row>
    <row r="30" spans="1:9" ht="40.15" customHeight="1">
      <c r="A30" s="129">
        <v>28</v>
      </c>
      <c r="B30" s="146" t="s">
        <v>115</v>
      </c>
      <c r="C30" s="147" t="s">
        <v>575</v>
      </c>
      <c r="D30" s="148" t="s">
        <v>605</v>
      </c>
      <c r="E30" s="168" t="s">
        <v>527</v>
      </c>
      <c r="F30" s="165">
        <v>634862</v>
      </c>
      <c r="G30" s="172">
        <v>126973</v>
      </c>
      <c r="H30" s="176">
        <v>0</v>
      </c>
      <c r="I30" s="121"/>
    </row>
    <row r="31" spans="1:9" ht="40.15" customHeight="1">
      <c r="A31" s="129">
        <v>29</v>
      </c>
      <c r="B31" s="146" t="s">
        <v>115</v>
      </c>
      <c r="C31" s="147" t="s">
        <v>576</v>
      </c>
      <c r="D31" s="148" t="s">
        <v>597</v>
      </c>
      <c r="E31" s="168" t="s">
        <v>377</v>
      </c>
      <c r="F31" s="165">
        <v>4000000</v>
      </c>
      <c r="G31" s="172">
        <v>1200000</v>
      </c>
      <c r="H31" s="176">
        <v>0</v>
      </c>
      <c r="I31" s="121"/>
    </row>
    <row r="32" spans="1:9" ht="40.15" customHeight="1">
      <c r="A32" s="129">
        <v>30</v>
      </c>
      <c r="B32" s="146" t="s">
        <v>115</v>
      </c>
      <c r="C32" s="143" t="s">
        <v>577</v>
      </c>
      <c r="D32" s="149" t="s">
        <v>350</v>
      </c>
      <c r="E32" s="167" t="s">
        <v>527</v>
      </c>
      <c r="F32" s="163">
        <v>5911732</v>
      </c>
      <c r="G32" s="170">
        <v>178748</v>
      </c>
      <c r="H32" s="176">
        <v>460000</v>
      </c>
      <c r="I32" s="121"/>
    </row>
    <row r="33" spans="1:9" ht="40.15" customHeight="1">
      <c r="A33" s="129">
        <v>31</v>
      </c>
      <c r="B33" s="146" t="s">
        <v>115</v>
      </c>
      <c r="C33" s="143" t="s">
        <v>578</v>
      </c>
      <c r="D33" s="149" t="s">
        <v>597</v>
      </c>
      <c r="E33" s="167" t="s">
        <v>377</v>
      </c>
      <c r="F33" s="163">
        <v>960000</v>
      </c>
      <c r="G33" s="170">
        <v>192000</v>
      </c>
      <c r="H33" s="176">
        <v>0</v>
      </c>
      <c r="I33" s="121"/>
    </row>
    <row r="34" spans="1:9" ht="40.15" customHeight="1">
      <c r="A34" s="129">
        <v>32</v>
      </c>
      <c r="B34" s="146" t="s">
        <v>115</v>
      </c>
      <c r="C34" s="143" t="s">
        <v>579</v>
      </c>
      <c r="D34" s="149" t="s">
        <v>597</v>
      </c>
      <c r="E34" s="167" t="s">
        <v>377</v>
      </c>
      <c r="F34" s="163">
        <v>392000</v>
      </c>
      <c r="G34" s="170">
        <v>78400</v>
      </c>
      <c r="H34" s="176">
        <v>0</v>
      </c>
      <c r="I34" s="121"/>
    </row>
    <row r="35" spans="1:9" ht="40.15" customHeight="1">
      <c r="A35" s="129">
        <v>33</v>
      </c>
      <c r="B35" s="146" t="s">
        <v>115</v>
      </c>
      <c r="C35" s="143" t="s">
        <v>580</v>
      </c>
      <c r="D35" s="149" t="s">
        <v>597</v>
      </c>
      <c r="E35" s="167" t="s">
        <v>377</v>
      </c>
      <c r="F35" s="163">
        <v>1282430</v>
      </c>
      <c r="G35" s="170">
        <v>256486</v>
      </c>
      <c r="H35" s="176">
        <v>0</v>
      </c>
      <c r="I35" s="121"/>
    </row>
    <row r="36" spans="1:9" ht="40.15" customHeight="1">
      <c r="A36" s="129">
        <v>34</v>
      </c>
      <c r="B36" s="146" t="s">
        <v>115</v>
      </c>
      <c r="C36" s="143" t="s">
        <v>581</v>
      </c>
      <c r="D36" s="149" t="s">
        <v>606</v>
      </c>
      <c r="E36" s="167" t="s">
        <v>607</v>
      </c>
      <c r="F36" s="163">
        <v>1200000</v>
      </c>
      <c r="G36" s="170">
        <v>120000</v>
      </c>
      <c r="H36" s="176">
        <v>0</v>
      </c>
      <c r="I36" s="121"/>
    </row>
    <row r="37" spans="1:9" ht="40.15" customHeight="1">
      <c r="A37" s="129">
        <v>35</v>
      </c>
      <c r="B37" s="146" t="s">
        <v>115</v>
      </c>
      <c r="C37" s="143" t="s">
        <v>582</v>
      </c>
      <c r="D37" s="149" t="s">
        <v>608</v>
      </c>
      <c r="E37" s="167" t="s">
        <v>609</v>
      </c>
      <c r="F37" s="163">
        <v>525500</v>
      </c>
      <c r="G37" s="170">
        <v>21000</v>
      </c>
      <c r="H37" s="176">
        <v>0</v>
      </c>
      <c r="I37" s="121"/>
    </row>
    <row r="38" spans="1:9" ht="40.15" customHeight="1">
      <c r="A38" s="187" t="s">
        <v>84</v>
      </c>
      <c r="B38" s="187"/>
      <c r="C38" s="187"/>
      <c r="D38" s="187"/>
      <c r="E38" s="187"/>
      <c r="F38" s="187"/>
      <c r="G38" s="69">
        <f>SUM(G3:G37)</f>
        <v>9654516</v>
      </c>
      <c r="H38" s="69">
        <f>SUM(H3:H37)</f>
        <v>1475000</v>
      </c>
    </row>
  </sheetData>
  <autoFilter ref="A2:L38"/>
  <mergeCells count="2">
    <mergeCell ref="A1:H1"/>
    <mergeCell ref="A38:F38"/>
  </mergeCells>
  <phoneticPr fontId="2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2"/>
  <sheetViews>
    <sheetView zoomScale="70" zoomScaleNormal="70" workbookViewId="0">
      <selection activeCell="I3" sqref="I3:I41"/>
    </sheetView>
  </sheetViews>
  <sheetFormatPr defaultRowHeight="40.15" customHeight="1"/>
  <cols>
    <col min="3" max="3" width="47.625" customWidth="1"/>
    <col min="4" max="4" width="10.625" style="138" customWidth="1"/>
    <col min="5" max="5" width="13.5" style="133" customWidth="1"/>
    <col min="6" max="6" width="16" customWidth="1"/>
    <col min="7" max="7" width="14.375" customWidth="1"/>
    <col min="8" max="8" width="13.5" customWidth="1"/>
    <col min="9" max="9" width="14" customWidth="1"/>
    <col min="10" max="10" width="18.625" customWidth="1"/>
    <col min="11" max="11" width="17.25" customWidth="1"/>
    <col min="12" max="12" width="14" customWidth="1"/>
    <col min="13" max="13" width="12.125" customWidth="1"/>
    <col min="26" max="26" width="9" style="138"/>
    <col min="27" max="27" width="12.25" customWidth="1"/>
  </cols>
  <sheetData>
    <row r="1" spans="1:13" s="3" customFormat="1" ht="40.15" customHeight="1">
      <c r="A1" s="185" t="s">
        <v>468</v>
      </c>
      <c r="B1" s="186"/>
      <c r="C1" s="186"/>
      <c r="D1" s="186"/>
      <c r="E1" s="186"/>
      <c r="F1" s="186"/>
      <c r="G1" s="186"/>
      <c r="H1" s="186"/>
      <c r="I1" s="186"/>
      <c r="J1" s="136"/>
    </row>
    <row r="2" spans="1:13" s="7" customFormat="1" ht="40.15" customHeight="1">
      <c r="A2" s="34" t="s">
        <v>152</v>
      </c>
      <c r="B2" s="34" t="s">
        <v>113</v>
      </c>
      <c r="C2" s="49" t="s">
        <v>21</v>
      </c>
      <c r="D2" s="49" t="s">
        <v>144</v>
      </c>
      <c r="E2" s="49" t="s">
        <v>22</v>
      </c>
      <c r="F2" s="49" t="s">
        <v>88</v>
      </c>
      <c r="G2" s="34" t="s">
        <v>400</v>
      </c>
      <c r="H2" s="49" t="s">
        <v>368</v>
      </c>
      <c r="I2" s="34" t="s">
        <v>374</v>
      </c>
      <c r="J2" s="120"/>
      <c r="K2" s="86" t="s">
        <v>134</v>
      </c>
      <c r="L2" s="92" t="s">
        <v>135</v>
      </c>
      <c r="M2" s="92" t="s">
        <v>136</v>
      </c>
    </row>
    <row r="3" spans="1:13" ht="64.5" customHeight="1">
      <c r="A3" s="129">
        <v>1</v>
      </c>
      <c r="B3" s="146" t="s">
        <v>115</v>
      </c>
      <c r="C3" s="142" t="s">
        <v>469</v>
      </c>
      <c r="D3" s="59" t="s">
        <v>143</v>
      </c>
      <c r="E3" s="151" t="s">
        <v>508</v>
      </c>
      <c r="F3" s="152" t="s">
        <v>509</v>
      </c>
      <c r="G3" s="153">
        <v>1458000</v>
      </c>
      <c r="H3" s="170">
        <v>162000</v>
      </c>
      <c r="I3" s="155">
        <v>0</v>
      </c>
      <c r="J3" s="121"/>
      <c r="K3" s="139" t="s">
        <v>137</v>
      </c>
      <c r="L3" s="140">
        <v>1910344</v>
      </c>
      <c r="M3" s="45">
        <f>L3/L6</f>
        <v>0.20315957278237021</v>
      </c>
    </row>
    <row r="4" spans="1:13" ht="40.15" customHeight="1">
      <c r="A4" s="129">
        <v>2</v>
      </c>
      <c r="B4" s="146" t="s">
        <v>470</v>
      </c>
      <c r="C4" s="143" t="s">
        <v>471</v>
      </c>
      <c r="D4" s="59" t="s">
        <v>142</v>
      </c>
      <c r="E4" s="149" t="s">
        <v>396</v>
      </c>
      <c r="F4" s="152" t="s">
        <v>394</v>
      </c>
      <c r="G4" s="153">
        <v>1400000</v>
      </c>
      <c r="H4" s="170">
        <v>150000</v>
      </c>
      <c r="I4" s="155">
        <v>0</v>
      </c>
      <c r="J4" s="121"/>
      <c r="K4" s="139" t="s">
        <v>138</v>
      </c>
      <c r="L4" s="140">
        <v>6472826</v>
      </c>
      <c r="M4" s="45">
        <f>L4/L6</f>
        <v>0.68836637006456336</v>
      </c>
    </row>
    <row r="5" spans="1:13" ht="40.15" customHeight="1">
      <c r="A5" s="129">
        <v>3</v>
      </c>
      <c r="B5" s="146" t="s">
        <v>150</v>
      </c>
      <c r="C5" s="143" t="s">
        <v>472</v>
      </c>
      <c r="D5" s="59" t="s">
        <v>143</v>
      </c>
      <c r="E5" s="149" t="s">
        <v>510</v>
      </c>
      <c r="F5" s="152" t="s">
        <v>511</v>
      </c>
      <c r="G5" s="153">
        <v>760000</v>
      </c>
      <c r="H5" s="170">
        <v>84444</v>
      </c>
      <c r="I5" s="155">
        <v>0</v>
      </c>
      <c r="J5" s="121"/>
      <c r="K5" s="139" t="s">
        <v>139</v>
      </c>
      <c r="L5" s="140">
        <v>1020000</v>
      </c>
      <c r="M5" s="45">
        <f>L5/L6</f>
        <v>0.10847405715306646</v>
      </c>
    </row>
    <row r="6" spans="1:13" ht="40.15" customHeight="1">
      <c r="A6" s="129">
        <v>4</v>
      </c>
      <c r="B6" s="146" t="s">
        <v>115</v>
      </c>
      <c r="C6" s="143" t="s">
        <v>473</v>
      </c>
      <c r="D6" s="59" t="s">
        <v>142</v>
      </c>
      <c r="E6" s="149" t="s">
        <v>512</v>
      </c>
      <c r="F6" s="152" t="s">
        <v>513</v>
      </c>
      <c r="G6" s="153">
        <v>400000</v>
      </c>
      <c r="H6" s="170">
        <v>20000</v>
      </c>
      <c r="I6" s="155">
        <v>20000</v>
      </c>
      <c r="J6" s="121"/>
      <c r="K6" s="139" t="s">
        <v>140</v>
      </c>
      <c r="L6" s="140">
        <f>SUM(L3:L5)</f>
        <v>9403170</v>
      </c>
      <c r="M6" s="141">
        <f>SUM(M3:M5)</f>
        <v>1</v>
      </c>
    </row>
    <row r="7" spans="1:13" ht="40.15" customHeight="1">
      <c r="A7" s="129">
        <v>5</v>
      </c>
      <c r="B7" s="146" t="s">
        <v>115</v>
      </c>
      <c r="C7" s="143" t="s">
        <v>474</v>
      </c>
      <c r="D7" s="59" t="s">
        <v>142</v>
      </c>
      <c r="E7" s="149" t="s">
        <v>514</v>
      </c>
      <c r="F7" s="156" t="s">
        <v>515</v>
      </c>
      <c r="G7" s="153">
        <v>610000</v>
      </c>
      <c r="H7" s="170">
        <v>76250</v>
      </c>
      <c r="I7" s="155">
        <v>76250</v>
      </c>
      <c r="J7" s="121"/>
    </row>
    <row r="8" spans="1:13" ht="40.15" customHeight="1">
      <c r="A8" s="129">
        <v>6</v>
      </c>
      <c r="B8" s="146" t="s">
        <v>150</v>
      </c>
      <c r="C8" s="144" t="s">
        <v>475</v>
      </c>
      <c r="D8" s="59" t="s">
        <v>142</v>
      </c>
      <c r="E8" s="157" t="s">
        <v>12</v>
      </c>
      <c r="F8" s="156" t="s">
        <v>386</v>
      </c>
      <c r="G8" s="158">
        <v>5614000</v>
      </c>
      <c r="H8" s="171">
        <v>28400</v>
      </c>
      <c r="I8" s="159">
        <v>0</v>
      </c>
      <c r="J8" s="121"/>
    </row>
    <row r="9" spans="1:13" ht="40.15" customHeight="1">
      <c r="A9" s="129">
        <v>7</v>
      </c>
      <c r="B9" s="146" t="s">
        <v>116</v>
      </c>
      <c r="C9" s="144" t="s">
        <v>476</v>
      </c>
      <c r="D9" s="137" t="s">
        <v>143</v>
      </c>
      <c r="E9" s="157" t="s">
        <v>516</v>
      </c>
      <c r="F9" s="156" t="s">
        <v>517</v>
      </c>
      <c r="G9" s="158">
        <v>6000000</v>
      </c>
      <c r="H9" s="171">
        <v>710000</v>
      </c>
      <c r="I9" s="159">
        <v>2840000</v>
      </c>
      <c r="J9" s="121"/>
    </row>
    <row r="10" spans="1:13" ht="40.15" customHeight="1">
      <c r="A10" s="129">
        <v>8</v>
      </c>
      <c r="B10" s="146" t="s">
        <v>115</v>
      </c>
      <c r="C10" s="144" t="s">
        <v>477</v>
      </c>
      <c r="D10" s="137" t="s">
        <v>143</v>
      </c>
      <c r="E10" s="143" t="s">
        <v>518</v>
      </c>
      <c r="F10" s="156" t="s">
        <v>519</v>
      </c>
      <c r="G10" s="158">
        <v>940000</v>
      </c>
      <c r="H10" s="171">
        <v>188000</v>
      </c>
      <c r="I10" s="159">
        <v>192000</v>
      </c>
      <c r="J10" s="121"/>
    </row>
    <row r="11" spans="1:13" ht="55.5" customHeight="1">
      <c r="A11" s="129">
        <v>9</v>
      </c>
      <c r="B11" s="146" t="s">
        <v>115</v>
      </c>
      <c r="C11" s="144" t="s">
        <v>478</v>
      </c>
      <c r="D11" s="137" t="s">
        <v>142</v>
      </c>
      <c r="E11" s="143" t="s">
        <v>520</v>
      </c>
      <c r="F11" s="156" t="s">
        <v>521</v>
      </c>
      <c r="G11" s="158">
        <v>1000000</v>
      </c>
      <c r="H11" s="171">
        <v>300000</v>
      </c>
      <c r="I11" s="159">
        <v>0</v>
      </c>
      <c r="J11" s="121"/>
    </row>
    <row r="12" spans="1:13" ht="40.15" customHeight="1">
      <c r="A12" s="129">
        <v>10</v>
      </c>
      <c r="B12" s="146" t="s">
        <v>341</v>
      </c>
      <c r="C12" s="144" t="s">
        <v>479</v>
      </c>
      <c r="D12" s="137" t="s">
        <v>143</v>
      </c>
      <c r="E12" s="143" t="s">
        <v>411</v>
      </c>
      <c r="F12" s="156" t="s">
        <v>156</v>
      </c>
      <c r="G12" s="158">
        <v>600000</v>
      </c>
      <c r="H12" s="171">
        <v>150000</v>
      </c>
      <c r="I12" s="159">
        <v>0</v>
      </c>
      <c r="J12" s="121"/>
    </row>
    <row r="13" spans="1:13" ht="40.15" customHeight="1">
      <c r="A13" s="129">
        <v>11</v>
      </c>
      <c r="B13" s="146" t="s">
        <v>115</v>
      </c>
      <c r="C13" s="144" t="s">
        <v>480</v>
      </c>
      <c r="D13" s="137" t="s">
        <v>142</v>
      </c>
      <c r="E13" s="143" t="s">
        <v>522</v>
      </c>
      <c r="F13" s="156" t="s">
        <v>377</v>
      </c>
      <c r="G13" s="158">
        <v>1120000</v>
      </c>
      <c r="H13" s="171">
        <v>480000</v>
      </c>
      <c r="I13" s="159">
        <v>0</v>
      </c>
      <c r="J13" s="121"/>
    </row>
    <row r="14" spans="1:13" ht="40.15" customHeight="1">
      <c r="A14" s="129">
        <v>12</v>
      </c>
      <c r="B14" s="146" t="s">
        <v>150</v>
      </c>
      <c r="C14" s="143" t="s">
        <v>481</v>
      </c>
      <c r="D14" s="137" t="s">
        <v>542</v>
      </c>
      <c r="E14" s="149" t="s">
        <v>99</v>
      </c>
      <c r="F14" s="152" t="s">
        <v>354</v>
      </c>
      <c r="G14" s="153">
        <v>4500000</v>
      </c>
      <c r="H14" s="170">
        <v>1125000</v>
      </c>
      <c r="I14" s="155">
        <v>0</v>
      </c>
      <c r="J14" s="121"/>
      <c r="K14" s="86" t="s">
        <v>134</v>
      </c>
      <c r="L14" s="92" t="s">
        <v>135</v>
      </c>
      <c r="M14" s="92" t="s">
        <v>136</v>
      </c>
    </row>
    <row r="15" spans="1:13" ht="40.15" customHeight="1">
      <c r="A15" s="129">
        <v>13</v>
      </c>
      <c r="B15" s="146" t="s">
        <v>115</v>
      </c>
      <c r="C15" s="143" t="s">
        <v>482</v>
      </c>
      <c r="D15" s="137" t="s">
        <v>143</v>
      </c>
      <c r="E15" s="149" t="s">
        <v>523</v>
      </c>
      <c r="F15" s="152" t="s">
        <v>524</v>
      </c>
      <c r="G15" s="153">
        <v>812000</v>
      </c>
      <c r="H15" s="170">
        <v>81200</v>
      </c>
      <c r="I15" s="155">
        <v>0</v>
      </c>
      <c r="J15" s="121"/>
      <c r="K15" s="39" t="s">
        <v>151</v>
      </c>
      <c r="L15" s="93">
        <v>1797500</v>
      </c>
      <c r="M15" s="94">
        <f>L15/L18</f>
        <v>0.19115893895356567</v>
      </c>
    </row>
    <row r="16" spans="1:13" ht="40.15" customHeight="1">
      <c r="A16" s="129">
        <v>14</v>
      </c>
      <c r="B16" s="146" t="s">
        <v>115</v>
      </c>
      <c r="C16" s="143" t="s">
        <v>483</v>
      </c>
      <c r="D16" s="137" t="s">
        <v>142</v>
      </c>
      <c r="E16" s="149" t="s">
        <v>12</v>
      </c>
      <c r="F16" s="152" t="s">
        <v>386</v>
      </c>
      <c r="G16" s="153">
        <v>2500000</v>
      </c>
      <c r="H16" s="170">
        <v>500000</v>
      </c>
      <c r="I16" s="155">
        <v>250000</v>
      </c>
      <c r="J16" s="121"/>
      <c r="K16" s="39" t="s">
        <v>145</v>
      </c>
      <c r="L16" s="93">
        <v>3069236</v>
      </c>
      <c r="M16" s="94">
        <f>L16/L18</f>
        <v>0.32640439341200894</v>
      </c>
    </row>
    <row r="17" spans="1:13" ht="40.15" customHeight="1">
      <c r="A17" s="129">
        <v>15</v>
      </c>
      <c r="B17" s="146" t="s">
        <v>115</v>
      </c>
      <c r="C17" s="145" t="s">
        <v>484</v>
      </c>
      <c r="D17" s="137" t="s">
        <v>143</v>
      </c>
      <c r="E17" s="160" t="s">
        <v>525</v>
      </c>
      <c r="F17" s="161" t="s">
        <v>526</v>
      </c>
      <c r="G17" s="154">
        <v>180000</v>
      </c>
      <c r="H17" s="170">
        <v>18000</v>
      </c>
      <c r="I17" s="162">
        <v>0</v>
      </c>
      <c r="J17" s="121"/>
      <c r="K17" s="39" t="s">
        <v>541</v>
      </c>
      <c r="L17" s="93">
        <v>4536434</v>
      </c>
      <c r="M17" s="94">
        <f>L17/L18</f>
        <v>0.48243666763442539</v>
      </c>
    </row>
    <row r="18" spans="1:13" ht="40.15" customHeight="1">
      <c r="A18" s="129">
        <v>16</v>
      </c>
      <c r="B18" s="146" t="s">
        <v>115</v>
      </c>
      <c r="C18" s="143" t="s">
        <v>485</v>
      </c>
      <c r="D18" s="137" t="s">
        <v>142</v>
      </c>
      <c r="E18" s="149" t="s">
        <v>350</v>
      </c>
      <c r="F18" s="152" t="s">
        <v>527</v>
      </c>
      <c r="G18" s="153">
        <v>3000000</v>
      </c>
      <c r="H18" s="170">
        <v>300000</v>
      </c>
      <c r="I18" s="155">
        <v>0</v>
      </c>
      <c r="J18" s="121"/>
      <c r="K18" s="26" t="s">
        <v>140</v>
      </c>
      <c r="L18" s="93">
        <f>SUM(L15:L17)</f>
        <v>9403170</v>
      </c>
      <c r="M18" s="94">
        <f>SUM(M15:M17)</f>
        <v>1</v>
      </c>
    </row>
    <row r="19" spans="1:13" ht="40.15" customHeight="1">
      <c r="A19" s="129">
        <v>17</v>
      </c>
      <c r="B19" s="146" t="s">
        <v>115</v>
      </c>
      <c r="C19" s="143" t="s">
        <v>486</v>
      </c>
      <c r="D19" s="137" t="s">
        <v>143</v>
      </c>
      <c r="E19" s="149" t="s">
        <v>107</v>
      </c>
      <c r="F19" s="152" t="s">
        <v>528</v>
      </c>
      <c r="G19" s="153">
        <v>566517</v>
      </c>
      <c r="H19" s="172">
        <v>63652</v>
      </c>
      <c r="I19" s="155">
        <v>6348</v>
      </c>
      <c r="J19" s="121"/>
    </row>
    <row r="20" spans="1:13" ht="40.15" customHeight="1">
      <c r="A20" s="129">
        <v>18</v>
      </c>
      <c r="B20" s="146" t="s">
        <v>115</v>
      </c>
      <c r="C20" s="143" t="s">
        <v>487</v>
      </c>
      <c r="D20" s="137" t="s">
        <v>143</v>
      </c>
      <c r="E20" s="149" t="s">
        <v>107</v>
      </c>
      <c r="F20" s="152" t="s">
        <v>108</v>
      </c>
      <c r="G20" s="153">
        <v>599400</v>
      </c>
      <c r="H20" s="172">
        <v>66940</v>
      </c>
      <c r="I20" s="155">
        <v>3060</v>
      </c>
      <c r="J20" s="121"/>
    </row>
    <row r="21" spans="1:13" ht="40.15" customHeight="1">
      <c r="A21" s="129">
        <v>19</v>
      </c>
      <c r="B21" s="146" t="s">
        <v>115</v>
      </c>
      <c r="C21" s="143" t="s">
        <v>488</v>
      </c>
      <c r="D21" s="59" t="s">
        <v>142</v>
      </c>
      <c r="E21" s="149" t="s">
        <v>363</v>
      </c>
      <c r="F21" s="152" t="s">
        <v>529</v>
      </c>
      <c r="G21" s="153">
        <v>800000</v>
      </c>
      <c r="H21" s="170">
        <v>277051</v>
      </c>
      <c r="I21" s="155">
        <v>308207</v>
      </c>
      <c r="J21" s="121"/>
    </row>
    <row r="22" spans="1:13" ht="40.15" customHeight="1">
      <c r="A22" s="129">
        <v>20</v>
      </c>
      <c r="B22" s="146" t="s">
        <v>115</v>
      </c>
      <c r="C22" s="143" t="s">
        <v>489</v>
      </c>
      <c r="D22" s="137" t="s">
        <v>142</v>
      </c>
      <c r="E22" s="149" t="s">
        <v>530</v>
      </c>
      <c r="F22" s="152" t="s">
        <v>359</v>
      </c>
      <c r="G22" s="153">
        <v>240000</v>
      </c>
      <c r="H22" s="170">
        <v>48000</v>
      </c>
      <c r="I22" s="155">
        <v>0</v>
      </c>
      <c r="J22" s="121"/>
    </row>
    <row r="23" spans="1:13" ht="40.15" customHeight="1">
      <c r="A23" s="129">
        <v>21</v>
      </c>
      <c r="B23" s="146" t="s">
        <v>115</v>
      </c>
      <c r="C23" s="143" t="s">
        <v>490</v>
      </c>
      <c r="D23" s="59" t="s">
        <v>142</v>
      </c>
      <c r="E23" s="149" t="s">
        <v>531</v>
      </c>
      <c r="F23" s="152" t="s">
        <v>527</v>
      </c>
      <c r="G23" s="153">
        <v>4770771</v>
      </c>
      <c r="H23" s="170">
        <v>162619</v>
      </c>
      <c r="I23" s="155">
        <v>373174</v>
      </c>
      <c r="J23" s="121"/>
    </row>
    <row r="24" spans="1:13" ht="40.15" customHeight="1">
      <c r="A24" s="129">
        <v>22</v>
      </c>
      <c r="B24" s="146" t="s">
        <v>115</v>
      </c>
      <c r="C24" s="143" t="s">
        <v>491</v>
      </c>
      <c r="D24" s="137" t="s">
        <v>143</v>
      </c>
      <c r="E24" s="149" t="s">
        <v>107</v>
      </c>
      <c r="F24" s="152" t="s">
        <v>532</v>
      </c>
      <c r="G24" s="153">
        <v>528000</v>
      </c>
      <c r="H24" s="170">
        <v>132000</v>
      </c>
      <c r="I24" s="155">
        <v>0</v>
      </c>
      <c r="J24" s="121"/>
    </row>
    <row r="25" spans="1:13" ht="40.15" customHeight="1">
      <c r="A25" s="129">
        <v>23</v>
      </c>
      <c r="B25" s="146" t="s">
        <v>115</v>
      </c>
      <c r="C25" s="145" t="s">
        <v>492</v>
      </c>
      <c r="D25" s="137" t="s">
        <v>142</v>
      </c>
      <c r="E25" s="160" t="s">
        <v>533</v>
      </c>
      <c r="F25" s="161" t="s">
        <v>108</v>
      </c>
      <c r="G25" s="154">
        <v>1925000</v>
      </c>
      <c r="H25" s="170">
        <v>213889</v>
      </c>
      <c r="I25" s="162">
        <v>0</v>
      </c>
      <c r="J25" s="121"/>
    </row>
    <row r="26" spans="1:13" ht="40.15" customHeight="1">
      <c r="A26" s="129">
        <v>24</v>
      </c>
      <c r="B26" s="146" t="s">
        <v>115</v>
      </c>
      <c r="C26" s="147" t="s">
        <v>493</v>
      </c>
      <c r="D26" s="137" t="s">
        <v>143</v>
      </c>
      <c r="E26" s="148" t="s">
        <v>534</v>
      </c>
      <c r="F26" s="156" t="s">
        <v>106</v>
      </c>
      <c r="G26" s="163">
        <v>2340000</v>
      </c>
      <c r="H26" s="170">
        <v>234000</v>
      </c>
      <c r="I26" s="164">
        <v>0</v>
      </c>
      <c r="J26" s="121"/>
    </row>
    <row r="27" spans="1:13" ht="40.15" customHeight="1">
      <c r="A27" s="129">
        <v>25</v>
      </c>
      <c r="B27" s="146" t="s">
        <v>115</v>
      </c>
      <c r="C27" s="148" t="s">
        <v>494</v>
      </c>
      <c r="D27" s="137" t="s">
        <v>143</v>
      </c>
      <c r="E27" s="148" t="s">
        <v>390</v>
      </c>
      <c r="F27" s="156" t="s">
        <v>391</v>
      </c>
      <c r="G27" s="165">
        <v>2250000</v>
      </c>
      <c r="H27" s="172">
        <v>225000</v>
      </c>
      <c r="I27" s="164">
        <v>103757</v>
      </c>
      <c r="J27" s="121"/>
    </row>
    <row r="28" spans="1:13" ht="40.15" customHeight="1">
      <c r="A28" s="129">
        <v>26</v>
      </c>
      <c r="B28" s="146" t="s">
        <v>115</v>
      </c>
      <c r="C28" s="143" t="s">
        <v>495</v>
      </c>
      <c r="D28" s="137" t="s">
        <v>143</v>
      </c>
      <c r="E28" s="149" t="s">
        <v>535</v>
      </c>
      <c r="F28" s="152" t="s">
        <v>389</v>
      </c>
      <c r="G28" s="153">
        <v>576000</v>
      </c>
      <c r="H28" s="170">
        <v>144000</v>
      </c>
      <c r="I28" s="166">
        <v>0</v>
      </c>
      <c r="J28" s="121"/>
    </row>
    <row r="29" spans="1:13" ht="40.15" customHeight="1">
      <c r="A29" s="129">
        <v>27</v>
      </c>
      <c r="B29" s="146" t="s">
        <v>115</v>
      </c>
      <c r="C29" s="143" t="s">
        <v>496</v>
      </c>
      <c r="D29" s="137" t="s">
        <v>143</v>
      </c>
      <c r="E29" s="149" t="s">
        <v>99</v>
      </c>
      <c r="F29" s="152" t="s">
        <v>536</v>
      </c>
      <c r="G29" s="153">
        <v>4000000</v>
      </c>
      <c r="H29" s="170">
        <v>800000</v>
      </c>
      <c r="I29" s="155">
        <v>0</v>
      </c>
      <c r="J29" s="121"/>
    </row>
    <row r="30" spans="1:13" ht="40.15" customHeight="1">
      <c r="A30" s="129">
        <v>28</v>
      </c>
      <c r="B30" s="146" t="s">
        <v>150</v>
      </c>
      <c r="C30" s="143" t="s">
        <v>497</v>
      </c>
      <c r="D30" s="137" t="s">
        <v>543</v>
      </c>
      <c r="E30" s="149" t="s">
        <v>411</v>
      </c>
      <c r="F30" s="167" t="s">
        <v>356</v>
      </c>
      <c r="G30" s="163">
        <v>2680000</v>
      </c>
      <c r="H30" s="170">
        <v>672500</v>
      </c>
      <c r="I30" s="164">
        <v>0</v>
      </c>
      <c r="J30" s="121"/>
    </row>
    <row r="31" spans="1:13" ht="40.15" customHeight="1">
      <c r="A31" s="129">
        <v>29</v>
      </c>
      <c r="B31" s="146" t="s">
        <v>115</v>
      </c>
      <c r="C31" s="143" t="s">
        <v>498</v>
      </c>
      <c r="D31" s="137" t="s">
        <v>142</v>
      </c>
      <c r="E31" s="149" t="s">
        <v>350</v>
      </c>
      <c r="F31" s="167" t="s">
        <v>527</v>
      </c>
      <c r="G31" s="163">
        <v>370500</v>
      </c>
      <c r="H31" s="170">
        <v>92625</v>
      </c>
      <c r="I31" s="164">
        <v>0</v>
      </c>
      <c r="J31" s="121"/>
    </row>
    <row r="32" spans="1:13" ht="40.15" customHeight="1">
      <c r="A32" s="129">
        <v>30</v>
      </c>
      <c r="B32" s="146" t="s">
        <v>115</v>
      </c>
      <c r="C32" s="143" t="s">
        <v>499</v>
      </c>
      <c r="D32" s="59" t="s">
        <v>142</v>
      </c>
      <c r="E32" s="149" t="s">
        <v>537</v>
      </c>
      <c r="F32" s="167" t="s">
        <v>538</v>
      </c>
      <c r="G32" s="163">
        <v>144000</v>
      </c>
      <c r="H32" s="170">
        <v>24000</v>
      </c>
      <c r="I32" s="164">
        <v>0</v>
      </c>
      <c r="J32" s="121"/>
    </row>
    <row r="33" spans="1:28" ht="40.15" customHeight="1">
      <c r="A33" s="129">
        <v>31</v>
      </c>
      <c r="B33" s="146" t="s">
        <v>115</v>
      </c>
      <c r="C33" s="143" t="s">
        <v>500</v>
      </c>
      <c r="D33" s="137" t="s">
        <v>142</v>
      </c>
      <c r="E33" s="149" t="s">
        <v>14</v>
      </c>
      <c r="F33" s="167" t="s">
        <v>377</v>
      </c>
      <c r="G33" s="163">
        <v>480000</v>
      </c>
      <c r="H33" s="170">
        <v>96000</v>
      </c>
      <c r="I33" s="164">
        <v>0</v>
      </c>
      <c r="J33" s="121"/>
    </row>
    <row r="34" spans="1:28" ht="40.15" customHeight="1">
      <c r="A34" s="129">
        <v>32</v>
      </c>
      <c r="B34" s="146" t="s">
        <v>115</v>
      </c>
      <c r="C34" s="143" t="s">
        <v>501</v>
      </c>
      <c r="D34" s="137" t="s">
        <v>142</v>
      </c>
      <c r="E34" s="149" t="s">
        <v>14</v>
      </c>
      <c r="F34" s="167" t="s">
        <v>377</v>
      </c>
      <c r="G34" s="163">
        <v>737600</v>
      </c>
      <c r="H34" s="170">
        <v>147520</v>
      </c>
      <c r="I34" s="164">
        <v>0</v>
      </c>
      <c r="J34" s="121"/>
    </row>
    <row r="35" spans="1:28" ht="40.15" customHeight="1">
      <c r="A35" s="129">
        <v>33</v>
      </c>
      <c r="B35" s="146" t="s">
        <v>115</v>
      </c>
      <c r="C35" s="143" t="s">
        <v>502</v>
      </c>
      <c r="D35" s="137" t="s">
        <v>142</v>
      </c>
      <c r="E35" s="149" t="s">
        <v>14</v>
      </c>
      <c r="F35" s="167" t="s">
        <v>377</v>
      </c>
      <c r="G35" s="163">
        <v>4000000</v>
      </c>
      <c r="H35" s="170">
        <v>1200000</v>
      </c>
      <c r="I35" s="164">
        <v>0</v>
      </c>
      <c r="J35" s="121"/>
    </row>
    <row r="36" spans="1:28" ht="40.15" customHeight="1">
      <c r="A36" s="129">
        <v>34</v>
      </c>
      <c r="B36" s="146" t="s">
        <v>115</v>
      </c>
      <c r="C36" s="143" t="s">
        <v>503</v>
      </c>
      <c r="D36" s="137" t="s">
        <v>142</v>
      </c>
      <c r="E36" s="149" t="s">
        <v>14</v>
      </c>
      <c r="F36" s="167" t="s">
        <v>377</v>
      </c>
      <c r="G36" s="163">
        <v>660000</v>
      </c>
      <c r="H36" s="170">
        <v>132000</v>
      </c>
      <c r="I36" s="164">
        <v>0</v>
      </c>
      <c r="J36" s="121"/>
    </row>
    <row r="37" spans="1:28" ht="40.15" customHeight="1">
      <c r="A37" s="129">
        <v>35</v>
      </c>
      <c r="B37" s="146" t="s">
        <v>470</v>
      </c>
      <c r="C37" s="143" t="s">
        <v>504</v>
      </c>
      <c r="D37" s="137" t="s">
        <v>143</v>
      </c>
      <c r="E37" s="149" t="s">
        <v>539</v>
      </c>
      <c r="F37" s="167" t="s">
        <v>540</v>
      </c>
      <c r="G37" s="163">
        <v>424000</v>
      </c>
      <c r="H37" s="170">
        <v>10000</v>
      </c>
      <c r="I37" s="164">
        <v>0</v>
      </c>
      <c r="J37" s="121"/>
    </row>
    <row r="38" spans="1:28" ht="51.75" customHeight="1">
      <c r="A38" s="129">
        <v>36</v>
      </c>
      <c r="B38" s="150" t="s">
        <v>115</v>
      </c>
      <c r="C38" s="147" t="s">
        <v>505</v>
      </c>
      <c r="D38" s="59" t="s">
        <v>142</v>
      </c>
      <c r="E38" s="148" t="s">
        <v>520</v>
      </c>
      <c r="F38" s="168" t="s">
        <v>100</v>
      </c>
      <c r="G38" s="165">
        <v>600000</v>
      </c>
      <c r="H38" s="172">
        <v>60000</v>
      </c>
      <c r="I38" s="164">
        <v>0</v>
      </c>
      <c r="J38" s="121"/>
    </row>
    <row r="39" spans="1:28" ht="40.15" customHeight="1">
      <c r="A39" s="129">
        <v>37</v>
      </c>
      <c r="B39" s="150" t="s">
        <v>115</v>
      </c>
      <c r="C39" s="147" t="s">
        <v>506</v>
      </c>
      <c r="D39" s="59" t="s">
        <v>142</v>
      </c>
      <c r="E39" s="148" t="s">
        <v>440</v>
      </c>
      <c r="F39" s="168" t="s">
        <v>102</v>
      </c>
      <c r="G39" s="165">
        <v>2000000</v>
      </c>
      <c r="H39" s="172">
        <v>200000</v>
      </c>
      <c r="I39" s="164">
        <v>0</v>
      </c>
      <c r="J39" s="121"/>
    </row>
    <row r="40" spans="1:28" ht="59.25" customHeight="1">
      <c r="A40" s="129">
        <v>38</v>
      </c>
      <c r="B40" s="150" t="s">
        <v>115</v>
      </c>
      <c r="C40" s="143" t="s">
        <v>507</v>
      </c>
      <c r="D40" s="59" t="s">
        <v>142</v>
      </c>
      <c r="E40" s="149" t="s">
        <v>520</v>
      </c>
      <c r="F40" s="167" t="s">
        <v>100</v>
      </c>
      <c r="G40" s="163">
        <v>150000</v>
      </c>
      <c r="H40" s="170">
        <v>15000</v>
      </c>
      <c r="I40" s="164">
        <v>0</v>
      </c>
      <c r="J40" s="121"/>
      <c r="AA40" s="51" t="e">
        <f>SUM(近6年配合款補助金額統計表!#REF!)</f>
        <v>#REF!</v>
      </c>
      <c r="AB40" t="e">
        <f>SUM(近6年配合款補助金額統計表!#REF!)</f>
        <v>#REF!</v>
      </c>
    </row>
    <row r="41" spans="1:28" ht="50.25" customHeight="1">
      <c r="A41" s="129">
        <v>39</v>
      </c>
      <c r="B41" s="150" t="s">
        <v>115</v>
      </c>
      <c r="C41" s="143" t="s">
        <v>545</v>
      </c>
      <c r="D41" s="59" t="s">
        <v>142</v>
      </c>
      <c r="E41" s="149" t="s">
        <v>520</v>
      </c>
      <c r="F41" s="167" t="s">
        <v>100</v>
      </c>
      <c r="G41" s="173"/>
      <c r="H41" s="170">
        <v>13080</v>
      </c>
      <c r="I41" s="173">
        <v>120</v>
      </c>
      <c r="J41" s="121"/>
    </row>
    <row r="42" spans="1:28" ht="40.15" customHeight="1">
      <c r="A42" s="187" t="s">
        <v>84</v>
      </c>
      <c r="B42" s="187"/>
      <c r="C42" s="187"/>
      <c r="D42" s="187"/>
      <c r="E42" s="187"/>
      <c r="F42" s="187"/>
      <c r="G42" s="187"/>
      <c r="H42" s="69">
        <f>SUM(H3:H41)</f>
        <v>9403170</v>
      </c>
      <c r="I42" s="69">
        <f>SUM(I3:I41)</f>
        <v>4172916</v>
      </c>
    </row>
  </sheetData>
  <autoFilter ref="A2:M42"/>
  <sortState ref="AA1:AB1048576">
    <sortCondition ref="AA1"/>
  </sortState>
  <mergeCells count="2">
    <mergeCell ref="A1:I1"/>
    <mergeCell ref="A42:G42"/>
  </mergeCells>
  <phoneticPr fontId="2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="70" zoomScaleNormal="70" workbookViewId="0">
      <selection activeCell="K8" sqref="K8"/>
    </sheetView>
  </sheetViews>
  <sheetFormatPr defaultRowHeight="40.15" customHeight="1"/>
  <cols>
    <col min="3" max="3" width="47.625" customWidth="1"/>
    <col min="4" max="4" width="10.625" style="138" customWidth="1"/>
    <col min="5" max="5" width="13.5" style="133" customWidth="1"/>
    <col min="6" max="6" width="16" customWidth="1"/>
    <col min="7" max="7" width="11.875" customWidth="1"/>
    <col min="8" max="8" width="13.5" customWidth="1"/>
    <col min="9" max="9" width="14" customWidth="1"/>
    <col min="10" max="10" width="18.625" customWidth="1"/>
    <col min="11" max="11" width="17.25" customWidth="1"/>
    <col min="12" max="12" width="14" customWidth="1"/>
    <col min="13" max="13" width="12.125" customWidth="1"/>
  </cols>
  <sheetData>
    <row r="1" spans="1:13" s="3" customFormat="1" ht="40.15" customHeight="1">
      <c r="A1" s="185" t="s">
        <v>466</v>
      </c>
      <c r="B1" s="186"/>
      <c r="C1" s="186"/>
      <c r="D1" s="186"/>
      <c r="E1" s="186"/>
      <c r="F1" s="186"/>
      <c r="G1" s="186"/>
      <c r="H1" s="186"/>
      <c r="I1" s="186"/>
      <c r="J1" s="136"/>
    </row>
    <row r="2" spans="1:13" s="7" customFormat="1" ht="40.15" customHeight="1">
      <c r="A2" s="34" t="s">
        <v>370</v>
      </c>
      <c r="B2" s="34" t="s">
        <v>371</v>
      </c>
      <c r="C2" s="49" t="s">
        <v>398</v>
      </c>
      <c r="D2" s="49" t="s">
        <v>399</v>
      </c>
      <c r="E2" s="49" t="s">
        <v>372</v>
      </c>
      <c r="F2" s="49" t="s">
        <v>373</v>
      </c>
      <c r="G2" s="34" t="s">
        <v>400</v>
      </c>
      <c r="H2" s="49" t="s">
        <v>401</v>
      </c>
      <c r="I2" s="34" t="s">
        <v>374</v>
      </c>
      <c r="J2" s="120"/>
      <c r="K2" s="86" t="s">
        <v>134</v>
      </c>
      <c r="L2" s="92" t="s">
        <v>135</v>
      </c>
      <c r="M2" s="92" t="s">
        <v>136</v>
      </c>
    </row>
    <row r="3" spans="1:13" ht="40.15" customHeight="1">
      <c r="A3" s="129">
        <v>1</v>
      </c>
      <c r="B3" s="129" t="s">
        <v>150</v>
      </c>
      <c r="C3" s="110" t="s">
        <v>404</v>
      </c>
      <c r="D3" s="59" t="s">
        <v>462</v>
      </c>
      <c r="E3" s="132" t="s">
        <v>333</v>
      </c>
      <c r="F3" s="26" t="s">
        <v>334</v>
      </c>
      <c r="G3" s="122">
        <v>1600000</v>
      </c>
      <c r="H3" s="135">
        <v>400000</v>
      </c>
      <c r="I3" s="64">
        <v>0</v>
      </c>
      <c r="J3" s="121"/>
      <c r="K3" s="139" t="s">
        <v>137</v>
      </c>
      <c r="L3" s="140">
        <f>SUM(H3:H7)</f>
        <v>2893778</v>
      </c>
      <c r="M3" s="45">
        <f>L3/L6</f>
        <v>0.3875825316786638</v>
      </c>
    </row>
    <row r="4" spans="1:13" ht="40.15" customHeight="1">
      <c r="A4" s="129">
        <v>2</v>
      </c>
      <c r="B4" s="129" t="s">
        <v>150</v>
      </c>
      <c r="C4" s="110" t="s">
        <v>405</v>
      </c>
      <c r="D4" s="59" t="s">
        <v>462</v>
      </c>
      <c r="E4" s="132" t="s">
        <v>382</v>
      </c>
      <c r="F4" s="26" t="s">
        <v>336</v>
      </c>
      <c r="G4" s="122">
        <v>2706000</v>
      </c>
      <c r="H4" s="135">
        <v>676500</v>
      </c>
      <c r="I4" s="64">
        <v>0</v>
      </c>
      <c r="J4" s="121"/>
      <c r="K4" s="139" t="s">
        <v>138</v>
      </c>
      <c r="L4" s="140">
        <f>SUM(H8:H35)</f>
        <v>4349591</v>
      </c>
      <c r="M4" s="45">
        <f>L4/L6</f>
        <v>0.5825690469506406</v>
      </c>
    </row>
    <row r="5" spans="1:13" ht="40.15" customHeight="1">
      <c r="A5" s="129">
        <v>3</v>
      </c>
      <c r="B5" s="129" t="s">
        <v>413</v>
      </c>
      <c r="C5" s="110" t="s">
        <v>414</v>
      </c>
      <c r="D5" s="59" t="s">
        <v>467</v>
      </c>
      <c r="E5" s="132" t="s">
        <v>347</v>
      </c>
      <c r="F5" s="26" t="s">
        <v>415</v>
      </c>
      <c r="G5" s="122">
        <v>877778</v>
      </c>
      <c r="H5" s="135">
        <v>87778</v>
      </c>
      <c r="I5" s="64">
        <v>0</v>
      </c>
      <c r="J5" s="121"/>
      <c r="K5" s="139" t="s">
        <v>139</v>
      </c>
      <c r="L5" s="140">
        <f>SUM(H36:H38)</f>
        <v>222855</v>
      </c>
      <c r="M5" s="45">
        <f>L5/L6</f>
        <v>2.9848421370695547E-2</v>
      </c>
    </row>
    <row r="6" spans="1:13" ht="40.15" customHeight="1">
      <c r="A6" s="129">
        <v>4</v>
      </c>
      <c r="B6" s="129" t="s">
        <v>419</v>
      </c>
      <c r="C6" s="110" t="s">
        <v>420</v>
      </c>
      <c r="D6" s="59" t="s">
        <v>462</v>
      </c>
      <c r="E6" s="132" t="s">
        <v>353</v>
      </c>
      <c r="F6" s="26" t="s">
        <v>421</v>
      </c>
      <c r="G6" s="122">
        <v>4500000</v>
      </c>
      <c r="H6" s="135">
        <v>1125000</v>
      </c>
      <c r="I6" s="64">
        <v>0</v>
      </c>
      <c r="J6" s="121"/>
      <c r="K6" s="139" t="s">
        <v>140</v>
      </c>
      <c r="L6" s="140">
        <v>7466224</v>
      </c>
      <c r="M6" s="141">
        <f>SUM(M3:M5)</f>
        <v>1</v>
      </c>
    </row>
    <row r="7" spans="1:13" ht="40.15" customHeight="1">
      <c r="A7" s="129">
        <v>5</v>
      </c>
      <c r="B7" s="129" t="s">
        <v>419</v>
      </c>
      <c r="C7" s="110" t="s">
        <v>422</v>
      </c>
      <c r="D7" s="59" t="s">
        <v>462</v>
      </c>
      <c r="E7" s="132" t="s">
        <v>91</v>
      </c>
      <c r="F7" s="26" t="s">
        <v>423</v>
      </c>
      <c r="G7" s="122">
        <v>2418000</v>
      </c>
      <c r="H7" s="135">
        <v>604500</v>
      </c>
      <c r="I7" s="64">
        <v>0</v>
      </c>
      <c r="J7" s="121"/>
    </row>
    <row r="8" spans="1:13" ht="40.15" customHeight="1">
      <c r="A8" s="129">
        <v>6</v>
      </c>
      <c r="B8" s="129" t="s">
        <v>461</v>
      </c>
      <c r="C8" s="110" t="s">
        <v>451</v>
      </c>
      <c r="D8" s="59" t="s">
        <v>464</v>
      </c>
      <c r="E8" s="132" t="s">
        <v>388</v>
      </c>
      <c r="F8" s="127" t="s">
        <v>389</v>
      </c>
      <c r="G8" s="126">
        <v>600000</v>
      </c>
      <c r="H8" s="134">
        <v>150000</v>
      </c>
      <c r="I8" s="64">
        <v>0</v>
      </c>
      <c r="J8" s="121"/>
    </row>
    <row r="9" spans="1:13" ht="40.15" customHeight="1">
      <c r="A9" s="129">
        <v>7</v>
      </c>
      <c r="B9" s="129" t="s">
        <v>115</v>
      </c>
      <c r="C9" s="107" t="s">
        <v>375</v>
      </c>
      <c r="D9" s="137" t="s">
        <v>463</v>
      </c>
      <c r="E9" s="130" t="s">
        <v>14</v>
      </c>
      <c r="F9" s="26" t="s">
        <v>376</v>
      </c>
      <c r="G9" s="122">
        <v>900000</v>
      </c>
      <c r="H9" s="135">
        <v>90000</v>
      </c>
      <c r="I9" s="64">
        <v>0</v>
      </c>
      <c r="J9" s="121"/>
    </row>
    <row r="10" spans="1:13" ht="40.15" customHeight="1">
      <c r="A10" s="129">
        <v>8</v>
      </c>
      <c r="B10" s="129" t="s">
        <v>115</v>
      </c>
      <c r="C10" s="107" t="s">
        <v>378</v>
      </c>
      <c r="D10" s="137" t="s">
        <v>463</v>
      </c>
      <c r="E10" s="130" t="s">
        <v>14</v>
      </c>
      <c r="F10" s="26" t="s">
        <v>376</v>
      </c>
      <c r="G10" s="122">
        <v>2500000</v>
      </c>
      <c r="H10" s="135">
        <v>500000</v>
      </c>
      <c r="I10" s="64">
        <v>0</v>
      </c>
      <c r="J10" s="121"/>
    </row>
    <row r="11" spans="1:13" ht="40.15" customHeight="1">
      <c r="A11" s="129">
        <v>9</v>
      </c>
      <c r="B11" s="129" t="s">
        <v>115</v>
      </c>
      <c r="C11" s="110" t="s">
        <v>402</v>
      </c>
      <c r="D11" s="137" t="s">
        <v>463</v>
      </c>
      <c r="E11" s="131" t="s">
        <v>328</v>
      </c>
      <c r="F11" s="76" t="s">
        <v>329</v>
      </c>
      <c r="G11" s="123">
        <v>124544</v>
      </c>
      <c r="H11" s="135">
        <v>0</v>
      </c>
      <c r="I11" s="64">
        <v>12455</v>
      </c>
      <c r="J11" s="121"/>
    </row>
    <row r="12" spans="1:13" ht="40.15" customHeight="1">
      <c r="A12" s="129">
        <v>10</v>
      </c>
      <c r="B12" s="129" t="s">
        <v>115</v>
      </c>
      <c r="C12" s="110" t="s">
        <v>403</v>
      </c>
      <c r="D12" s="137" t="s">
        <v>463</v>
      </c>
      <c r="E12" s="131" t="s">
        <v>328</v>
      </c>
      <c r="F12" s="97" t="s">
        <v>379</v>
      </c>
      <c r="G12" s="123">
        <v>3000000</v>
      </c>
      <c r="H12" s="135">
        <v>150000</v>
      </c>
      <c r="I12" s="64">
        <v>150000</v>
      </c>
      <c r="J12" s="121"/>
    </row>
    <row r="13" spans="1:13" ht="40.15" customHeight="1">
      <c r="A13" s="129">
        <v>11</v>
      </c>
      <c r="B13" s="129" t="s">
        <v>115</v>
      </c>
      <c r="C13" s="110" t="s">
        <v>331</v>
      </c>
      <c r="D13" s="137" t="s">
        <v>463</v>
      </c>
      <c r="E13" s="132" t="s">
        <v>380</v>
      </c>
      <c r="F13" s="26" t="s">
        <v>381</v>
      </c>
      <c r="G13" s="122">
        <v>400000</v>
      </c>
      <c r="H13" s="135">
        <v>20000</v>
      </c>
      <c r="I13" s="64">
        <v>20000</v>
      </c>
      <c r="J13" s="121"/>
    </row>
    <row r="14" spans="1:13" ht="40.15" customHeight="1">
      <c r="A14" s="129">
        <v>12</v>
      </c>
      <c r="B14" s="129" t="s">
        <v>115</v>
      </c>
      <c r="C14" s="110" t="s">
        <v>406</v>
      </c>
      <c r="D14" s="59" t="s">
        <v>464</v>
      </c>
      <c r="E14" s="132" t="s">
        <v>99</v>
      </c>
      <c r="F14" s="26" t="s">
        <v>100</v>
      </c>
      <c r="G14" s="122">
        <v>7000000</v>
      </c>
      <c r="H14" s="135">
        <v>1400000</v>
      </c>
      <c r="I14" s="64">
        <v>0</v>
      </c>
      <c r="J14" s="121"/>
      <c r="K14" s="86" t="s">
        <v>134</v>
      </c>
      <c r="L14" s="92" t="s">
        <v>135</v>
      </c>
      <c r="M14" s="92" t="s">
        <v>136</v>
      </c>
    </row>
    <row r="15" spans="1:13" ht="40.15" customHeight="1">
      <c r="A15" s="129">
        <v>13</v>
      </c>
      <c r="B15" s="129" t="s">
        <v>138</v>
      </c>
      <c r="C15" s="110" t="s">
        <v>407</v>
      </c>
      <c r="D15" s="59" t="s">
        <v>464</v>
      </c>
      <c r="E15" s="132" t="s">
        <v>339</v>
      </c>
      <c r="F15" s="26" t="s">
        <v>408</v>
      </c>
      <c r="G15" s="122">
        <v>585000</v>
      </c>
      <c r="H15" s="135">
        <v>146250</v>
      </c>
      <c r="I15" s="64">
        <v>0</v>
      </c>
      <c r="J15" s="121"/>
      <c r="K15" s="5" t="s">
        <v>141</v>
      </c>
      <c r="L15" s="93">
        <v>2885000</v>
      </c>
      <c r="M15" s="94">
        <f>L15/L18</f>
        <v>0.38236108033373162</v>
      </c>
    </row>
    <row r="16" spans="1:13" ht="40.15" customHeight="1">
      <c r="A16" s="129">
        <v>14</v>
      </c>
      <c r="B16" s="129" t="s">
        <v>138</v>
      </c>
      <c r="C16" s="110" t="s">
        <v>416</v>
      </c>
      <c r="D16" s="137" t="s">
        <v>463</v>
      </c>
      <c r="E16" s="132" t="s">
        <v>417</v>
      </c>
      <c r="F16" s="26" t="s">
        <v>418</v>
      </c>
      <c r="G16" s="122">
        <v>3000000</v>
      </c>
      <c r="H16" s="135">
        <v>150000</v>
      </c>
      <c r="I16" s="64">
        <v>150000</v>
      </c>
      <c r="J16" s="121"/>
      <c r="K16" s="39" t="s">
        <v>143</v>
      </c>
      <c r="L16" s="93">
        <v>2787483</v>
      </c>
      <c r="M16" s="94">
        <f>L16/L18</f>
        <v>0.36943674568177165</v>
      </c>
    </row>
    <row r="17" spans="1:13" ht="40.15" customHeight="1">
      <c r="A17" s="129">
        <v>15</v>
      </c>
      <c r="B17" s="129" t="s">
        <v>424</v>
      </c>
      <c r="C17" s="110" t="s">
        <v>425</v>
      </c>
      <c r="D17" s="137" t="s">
        <v>463</v>
      </c>
      <c r="E17" s="132" t="s">
        <v>426</v>
      </c>
      <c r="F17" s="26" t="s">
        <v>427</v>
      </c>
      <c r="G17" s="122">
        <v>210000</v>
      </c>
      <c r="H17" s="135">
        <v>21000</v>
      </c>
      <c r="I17" s="64">
        <v>21000</v>
      </c>
      <c r="J17" s="121"/>
      <c r="K17" s="39" t="s">
        <v>310</v>
      </c>
      <c r="L17" s="93">
        <v>1872741</v>
      </c>
      <c r="M17" s="94">
        <f>L17/L18</f>
        <v>0.24820217398449668</v>
      </c>
    </row>
    <row r="18" spans="1:13" ht="40.15" customHeight="1">
      <c r="A18" s="129">
        <v>16</v>
      </c>
      <c r="B18" s="129" t="s">
        <v>424</v>
      </c>
      <c r="C18" s="110" t="s">
        <v>428</v>
      </c>
      <c r="D18" s="137" t="s">
        <v>463</v>
      </c>
      <c r="E18" s="132" t="s">
        <v>429</v>
      </c>
      <c r="F18" s="26" t="s">
        <v>408</v>
      </c>
      <c r="G18" s="122">
        <v>1980200</v>
      </c>
      <c r="H18" s="135">
        <v>110011</v>
      </c>
      <c r="I18" s="64">
        <v>110011</v>
      </c>
      <c r="J18" s="121"/>
      <c r="K18" s="26" t="s">
        <v>140</v>
      </c>
      <c r="L18" s="93">
        <f>SUM(L15:L17)</f>
        <v>7545224</v>
      </c>
      <c r="M18" s="94">
        <f>SUM(M15:M17)</f>
        <v>1</v>
      </c>
    </row>
    <row r="19" spans="1:13" ht="40.15" customHeight="1">
      <c r="A19" s="129">
        <v>17</v>
      </c>
      <c r="B19" s="129" t="s">
        <v>424</v>
      </c>
      <c r="C19" s="110" t="s">
        <v>430</v>
      </c>
      <c r="D19" s="137" t="s">
        <v>463</v>
      </c>
      <c r="E19" s="132" t="s">
        <v>431</v>
      </c>
      <c r="F19" s="111" t="s">
        <v>432</v>
      </c>
      <c r="G19" s="122">
        <v>3483882</v>
      </c>
      <c r="H19" s="135">
        <v>144298</v>
      </c>
      <c r="I19" s="64">
        <v>841566</v>
      </c>
      <c r="J19" s="121"/>
    </row>
    <row r="20" spans="1:13" ht="40.15" customHeight="1">
      <c r="A20" s="129">
        <v>18</v>
      </c>
      <c r="B20" s="129" t="s">
        <v>138</v>
      </c>
      <c r="C20" s="110" t="s">
        <v>433</v>
      </c>
      <c r="D20" s="59" t="s">
        <v>464</v>
      </c>
      <c r="E20" s="132" t="s">
        <v>434</v>
      </c>
      <c r="F20" s="111" t="s">
        <v>435</v>
      </c>
      <c r="G20" s="122">
        <v>380000</v>
      </c>
      <c r="H20" s="135">
        <v>95000</v>
      </c>
      <c r="I20" s="64">
        <v>0</v>
      </c>
      <c r="J20" s="121"/>
    </row>
    <row r="21" spans="1:13" ht="40.15" customHeight="1">
      <c r="A21" s="129">
        <v>19</v>
      </c>
      <c r="B21" s="129" t="s">
        <v>138</v>
      </c>
      <c r="C21" s="110" t="s">
        <v>436</v>
      </c>
      <c r="D21" s="59" t="s">
        <v>464</v>
      </c>
      <c r="E21" s="132" t="s">
        <v>434</v>
      </c>
      <c r="F21" s="111" t="s">
        <v>437</v>
      </c>
      <c r="G21" s="122">
        <v>300000</v>
      </c>
      <c r="H21" s="135">
        <v>75000</v>
      </c>
      <c r="I21" s="64">
        <v>0</v>
      </c>
      <c r="J21" s="121"/>
    </row>
    <row r="22" spans="1:13" ht="40.15" customHeight="1">
      <c r="A22" s="129">
        <v>20</v>
      </c>
      <c r="B22" s="129" t="s">
        <v>438</v>
      </c>
      <c r="C22" s="110" t="s">
        <v>439</v>
      </c>
      <c r="D22" s="137" t="s">
        <v>463</v>
      </c>
      <c r="E22" s="132" t="s">
        <v>440</v>
      </c>
      <c r="F22" s="124" t="s">
        <v>441</v>
      </c>
      <c r="G22" s="123">
        <v>900000</v>
      </c>
      <c r="H22" s="135">
        <v>135000</v>
      </c>
      <c r="I22" s="64">
        <v>135000</v>
      </c>
      <c r="J22" s="121"/>
    </row>
    <row r="23" spans="1:13" ht="40.15" customHeight="1">
      <c r="A23" s="129">
        <v>21</v>
      </c>
      <c r="B23" s="129" t="s">
        <v>438</v>
      </c>
      <c r="C23" s="110" t="s">
        <v>442</v>
      </c>
      <c r="D23" s="59" t="s">
        <v>464</v>
      </c>
      <c r="E23" s="132" t="s">
        <v>443</v>
      </c>
      <c r="F23" s="124" t="s">
        <v>384</v>
      </c>
      <c r="G23" s="125">
        <v>2250000</v>
      </c>
      <c r="H23" s="134">
        <v>225000</v>
      </c>
      <c r="I23" s="64">
        <v>0</v>
      </c>
      <c r="J23" s="121"/>
    </row>
    <row r="24" spans="1:13" ht="40.15" customHeight="1">
      <c r="A24" s="129">
        <v>22</v>
      </c>
      <c r="B24" s="129" t="s">
        <v>444</v>
      </c>
      <c r="C24" s="110" t="s">
        <v>445</v>
      </c>
      <c r="D24" s="137" t="s">
        <v>463</v>
      </c>
      <c r="E24" s="132" t="s">
        <v>446</v>
      </c>
      <c r="F24" s="124" t="s">
        <v>447</v>
      </c>
      <c r="G24" s="125">
        <v>864000</v>
      </c>
      <c r="H24" s="134">
        <v>108000</v>
      </c>
      <c r="I24" s="64">
        <v>108000</v>
      </c>
      <c r="J24" s="121"/>
    </row>
    <row r="25" spans="1:13" ht="40.15" customHeight="1">
      <c r="A25" s="129">
        <v>23</v>
      </c>
      <c r="B25" s="129" t="s">
        <v>115</v>
      </c>
      <c r="C25" s="110" t="s">
        <v>448</v>
      </c>
      <c r="D25" s="137" t="s">
        <v>463</v>
      </c>
      <c r="E25" s="132" t="s">
        <v>385</v>
      </c>
      <c r="F25" s="127" t="s">
        <v>386</v>
      </c>
      <c r="G25" s="126">
        <v>960000</v>
      </c>
      <c r="H25" s="134">
        <v>120000</v>
      </c>
      <c r="I25" s="64">
        <v>120000</v>
      </c>
      <c r="J25" s="121"/>
    </row>
    <row r="26" spans="1:13" ht="40.15" customHeight="1">
      <c r="A26" s="129">
        <v>24</v>
      </c>
      <c r="B26" s="129" t="s">
        <v>115</v>
      </c>
      <c r="C26" s="110" t="s">
        <v>449</v>
      </c>
      <c r="D26" s="59" t="s">
        <v>464</v>
      </c>
      <c r="E26" s="132" t="s">
        <v>387</v>
      </c>
      <c r="F26" s="127" t="s">
        <v>383</v>
      </c>
      <c r="G26" s="126">
        <v>2000000</v>
      </c>
      <c r="H26" s="134">
        <v>200000</v>
      </c>
      <c r="I26" s="64">
        <v>0</v>
      </c>
      <c r="J26" s="121"/>
    </row>
    <row r="27" spans="1:13" ht="40.15" customHeight="1">
      <c r="A27" s="129">
        <v>25</v>
      </c>
      <c r="B27" s="129" t="s">
        <v>115</v>
      </c>
      <c r="C27" s="110" t="s">
        <v>450</v>
      </c>
      <c r="D27" s="137" t="s">
        <v>463</v>
      </c>
      <c r="E27" s="132" t="s">
        <v>14</v>
      </c>
      <c r="F27" s="127" t="s">
        <v>377</v>
      </c>
      <c r="G27" s="126">
        <v>353400</v>
      </c>
      <c r="H27" s="134">
        <v>35000</v>
      </c>
      <c r="I27" s="64">
        <v>35000</v>
      </c>
      <c r="J27" s="121"/>
    </row>
    <row r="28" spans="1:13" ht="40.15" customHeight="1">
      <c r="A28" s="129">
        <v>26</v>
      </c>
      <c r="B28" s="129" t="s">
        <v>115</v>
      </c>
      <c r="C28" s="110" t="s">
        <v>452</v>
      </c>
      <c r="D28" s="137" t="s">
        <v>463</v>
      </c>
      <c r="E28" s="132" t="s">
        <v>350</v>
      </c>
      <c r="F28" s="127" t="s">
        <v>351</v>
      </c>
      <c r="G28" s="126">
        <v>382500</v>
      </c>
      <c r="H28" s="134">
        <v>47813</v>
      </c>
      <c r="I28" s="64">
        <v>47812</v>
      </c>
      <c r="J28" s="121"/>
    </row>
    <row r="29" spans="1:13" ht="40.15" customHeight="1">
      <c r="A29" s="129">
        <v>27</v>
      </c>
      <c r="B29" s="129" t="s">
        <v>115</v>
      </c>
      <c r="C29" s="110" t="s">
        <v>453</v>
      </c>
      <c r="D29" s="59" t="s">
        <v>464</v>
      </c>
      <c r="E29" s="132" t="s">
        <v>390</v>
      </c>
      <c r="F29" s="127" t="s">
        <v>391</v>
      </c>
      <c r="G29" s="126">
        <v>1800000</v>
      </c>
      <c r="H29" s="134">
        <v>180000</v>
      </c>
      <c r="I29" s="64">
        <v>0</v>
      </c>
      <c r="J29" s="121"/>
    </row>
    <row r="30" spans="1:13" ht="40.15" customHeight="1">
      <c r="A30" s="129">
        <v>28</v>
      </c>
      <c r="B30" s="129" t="s">
        <v>115</v>
      </c>
      <c r="C30" s="110" t="s">
        <v>454</v>
      </c>
      <c r="D30" s="137" t="s">
        <v>463</v>
      </c>
      <c r="E30" s="132" t="s">
        <v>392</v>
      </c>
      <c r="F30" s="124" t="s">
        <v>351</v>
      </c>
      <c r="G30" s="126">
        <v>120000</v>
      </c>
      <c r="H30" s="134">
        <v>12000</v>
      </c>
      <c r="I30" s="64">
        <v>12000</v>
      </c>
      <c r="J30" s="121"/>
    </row>
    <row r="31" spans="1:13" ht="40.15" customHeight="1">
      <c r="A31" s="129">
        <v>29</v>
      </c>
      <c r="B31" s="129" t="s">
        <v>115</v>
      </c>
      <c r="C31" s="110" t="s">
        <v>455</v>
      </c>
      <c r="D31" s="137" t="s">
        <v>463</v>
      </c>
      <c r="E31" s="128" t="s">
        <v>14</v>
      </c>
      <c r="F31" s="26" t="s">
        <v>377</v>
      </c>
      <c r="G31" s="126">
        <v>210000</v>
      </c>
      <c r="H31" s="134">
        <v>21000</v>
      </c>
      <c r="I31" s="64">
        <v>21000</v>
      </c>
      <c r="J31" s="121"/>
    </row>
    <row r="32" spans="1:13" ht="40.15" customHeight="1">
      <c r="A32" s="129">
        <v>30</v>
      </c>
      <c r="B32" s="129" t="s">
        <v>115</v>
      </c>
      <c r="C32" s="110" t="s">
        <v>456</v>
      </c>
      <c r="D32" s="137" t="s">
        <v>463</v>
      </c>
      <c r="E32" s="128" t="s">
        <v>14</v>
      </c>
      <c r="F32" s="59" t="s">
        <v>393</v>
      </c>
      <c r="G32" s="126">
        <v>660000</v>
      </c>
      <c r="H32" s="134">
        <v>132000</v>
      </c>
      <c r="I32" s="64">
        <v>0</v>
      </c>
      <c r="J32" s="121"/>
    </row>
    <row r="33" spans="1:10" ht="40.15" customHeight="1">
      <c r="A33" s="129">
        <v>31</v>
      </c>
      <c r="B33" s="129" t="s">
        <v>115</v>
      </c>
      <c r="C33" s="110" t="s">
        <v>457</v>
      </c>
      <c r="D33" s="59" t="s">
        <v>464</v>
      </c>
      <c r="E33" s="128" t="s">
        <v>99</v>
      </c>
      <c r="F33" s="26" t="s">
        <v>394</v>
      </c>
      <c r="G33" s="126">
        <v>50000</v>
      </c>
      <c r="H33" s="134">
        <v>5600</v>
      </c>
      <c r="I33" s="64">
        <v>0</v>
      </c>
      <c r="J33" s="121"/>
    </row>
    <row r="34" spans="1:10" ht="40.15" customHeight="1">
      <c r="A34" s="129">
        <v>32</v>
      </c>
      <c r="B34" s="129" t="s">
        <v>115</v>
      </c>
      <c r="C34" s="110" t="s">
        <v>459</v>
      </c>
      <c r="D34" s="137" t="s">
        <v>463</v>
      </c>
      <c r="E34" s="128" t="s">
        <v>397</v>
      </c>
      <c r="F34" s="76" t="s">
        <v>383</v>
      </c>
      <c r="G34" s="125">
        <v>1400000</v>
      </c>
      <c r="H34" s="134">
        <v>70000</v>
      </c>
      <c r="I34" s="64">
        <v>70000</v>
      </c>
      <c r="J34" s="121"/>
    </row>
    <row r="35" spans="1:10" ht="40.15" customHeight="1">
      <c r="A35" s="129">
        <v>33</v>
      </c>
      <c r="B35" s="129" t="s">
        <v>115</v>
      </c>
      <c r="C35" s="110" t="s">
        <v>460</v>
      </c>
      <c r="D35" s="137" t="s">
        <v>463</v>
      </c>
      <c r="E35" s="131" t="s">
        <v>328</v>
      </c>
      <c r="F35" s="76" t="s">
        <v>329</v>
      </c>
      <c r="G35" s="125">
        <v>132382</v>
      </c>
      <c r="H35" s="134">
        <v>6619</v>
      </c>
      <c r="I35" s="64">
        <v>6619</v>
      </c>
      <c r="J35" s="121"/>
    </row>
    <row r="36" spans="1:10" ht="40.15" customHeight="1">
      <c r="A36" s="129">
        <v>34</v>
      </c>
      <c r="B36" s="129" t="s">
        <v>409</v>
      </c>
      <c r="C36" s="110" t="s">
        <v>410</v>
      </c>
      <c r="D36" s="59" t="s">
        <v>464</v>
      </c>
      <c r="E36" s="132" t="s">
        <v>411</v>
      </c>
      <c r="F36" s="26" t="s">
        <v>412</v>
      </c>
      <c r="G36" s="122">
        <v>600000</v>
      </c>
      <c r="H36" s="135">
        <v>150000</v>
      </c>
      <c r="I36" s="64">
        <v>0</v>
      </c>
      <c r="J36" s="121"/>
    </row>
    <row r="37" spans="1:10" ht="40.15" customHeight="1">
      <c r="A37" s="129">
        <v>35</v>
      </c>
      <c r="B37" s="129" t="s">
        <v>117</v>
      </c>
      <c r="C37" s="107" t="s">
        <v>324</v>
      </c>
      <c r="D37" s="59" t="s">
        <v>464</v>
      </c>
      <c r="E37" s="130" t="s">
        <v>325</v>
      </c>
      <c r="F37" s="26" t="s">
        <v>326</v>
      </c>
      <c r="G37" s="122">
        <v>238542</v>
      </c>
      <c r="H37" s="135">
        <v>23855</v>
      </c>
      <c r="I37" s="64">
        <v>0</v>
      </c>
      <c r="J37" s="121"/>
    </row>
    <row r="38" spans="1:10" ht="40.15" customHeight="1">
      <c r="A38" s="129">
        <v>36</v>
      </c>
      <c r="B38" s="129" t="s">
        <v>395</v>
      </c>
      <c r="C38" s="110" t="s">
        <v>458</v>
      </c>
      <c r="D38" s="59" t="s">
        <v>464</v>
      </c>
      <c r="E38" s="128" t="s">
        <v>396</v>
      </c>
      <c r="F38" s="26" t="s">
        <v>100</v>
      </c>
      <c r="G38" s="126">
        <v>980000</v>
      </c>
      <c r="H38" s="134">
        <v>49000</v>
      </c>
      <c r="I38" s="64">
        <v>0</v>
      </c>
      <c r="J38" s="121"/>
    </row>
    <row r="39" spans="1:10" ht="40.15" customHeight="1">
      <c r="A39" s="188" t="s">
        <v>465</v>
      </c>
      <c r="B39" s="188"/>
      <c r="C39" s="188"/>
      <c r="D39" s="188"/>
      <c r="E39" s="188"/>
      <c r="F39" s="188"/>
      <c r="G39" s="188"/>
      <c r="H39" s="69">
        <f>SUM(H3:H38)</f>
        <v>7466224</v>
      </c>
      <c r="I39" s="69">
        <f>SUM(I3:I38)</f>
        <v>1860463</v>
      </c>
    </row>
  </sheetData>
  <autoFilter ref="A2:M39"/>
  <mergeCells count="2">
    <mergeCell ref="A1:I1"/>
    <mergeCell ref="A39:G39"/>
  </mergeCells>
  <phoneticPr fontId="2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9"/>
  <sheetViews>
    <sheetView topLeftCell="A20" zoomScale="70" zoomScaleNormal="70" workbookViewId="0">
      <selection activeCell="H3" sqref="H3:H37"/>
    </sheetView>
  </sheetViews>
  <sheetFormatPr defaultRowHeight="15.75"/>
  <cols>
    <col min="1" max="1" width="5.5" style="3" customWidth="1"/>
    <col min="2" max="2" width="9" style="3" customWidth="1"/>
    <col min="3" max="3" width="58.25" style="3" customWidth="1"/>
    <col min="4" max="4" width="10.25" style="7" customWidth="1"/>
    <col min="5" max="5" width="18.25" style="70" customWidth="1"/>
    <col min="6" max="6" width="10.75" style="7" customWidth="1"/>
    <col min="7" max="7" width="11.75" style="7" customWidth="1"/>
    <col min="8" max="8" width="27.25" style="7" bestFit="1" customWidth="1"/>
    <col min="9" max="9" width="12.125" style="7" customWidth="1"/>
    <col min="10" max="10" width="9" style="3"/>
    <col min="11" max="11" width="17.625" style="3" bestFit="1" customWidth="1"/>
    <col min="12" max="12" width="11.875" style="3" bestFit="1" customWidth="1"/>
    <col min="13" max="256" width="9" style="3"/>
    <col min="257" max="257" width="9.125" style="3" customWidth="1"/>
    <col min="258" max="258" width="5.5" style="3" customWidth="1"/>
    <col min="259" max="259" width="39.375" style="3" bestFit="1" customWidth="1"/>
    <col min="260" max="260" width="23" style="3" customWidth="1"/>
    <col min="261" max="261" width="10.75" style="3" customWidth="1"/>
    <col min="262" max="263" width="11.625" style="3" bestFit="1" customWidth="1"/>
    <col min="264" max="264" width="13.625" style="3" customWidth="1"/>
    <col min="265" max="512" width="9" style="3"/>
    <col min="513" max="513" width="9.125" style="3" customWidth="1"/>
    <col min="514" max="514" width="5.5" style="3" customWidth="1"/>
    <col min="515" max="515" width="39.375" style="3" bestFit="1" customWidth="1"/>
    <col min="516" max="516" width="23" style="3" customWidth="1"/>
    <col min="517" max="517" width="10.75" style="3" customWidth="1"/>
    <col min="518" max="519" width="11.625" style="3" bestFit="1" customWidth="1"/>
    <col min="520" max="520" width="13.625" style="3" customWidth="1"/>
    <col min="521" max="768" width="9" style="3"/>
    <col min="769" max="769" width="9.125" style="3" customWidth="1"/>
    <col min="770" max="770" width="5.5" style="3" customWidth="1"/>
    <col min="771" max="771" width="39.375" style="3" bestFit="1" customWidth="1"/>
    <col min="772" max="772" width="23" style="3" customWidth="1"/>
    <col min="773" max="773" width="10.75" style="3" customWidth="1"/>
    <col min="774" max="775" width="11.625" style="3" bestFit="1" customWidth="1"/>
    <col min="776" max="776" width="13.625" style="3" customWidth="1"/>
    <col min="777" max="1024" width="9" style="3"/>
    <col min="1025" max="1025" width="9.125" style="3" customWidth="1"/>
    <col min="1026" max="1026" width="5.5" style="3" customWidth="1"/>
    <col min="1027" max="1027" width="39.375" style="3" bestFit="1" customWidth="1"/>
    <col min="1028" max="1028" width="23" style="3" customWidth="1"/>
    <col min="1029" max="1029" width="10.75" style="3" customWidth="1"/>
    <col min="1030" max="1031" width="11.625" style="3" bestFit="1" customWidth="1"/>
    <col min="1032" max="1032" width="13.625" style="3" customWidth="1"/>
    <col min="1033" max="1280" width="9" style="3"/>
    <col min="1281" max="1281" width="9.125" style="3" customWidth="1"/>
    <col min="1282" max="1282" width="5.5" style="3" customWidth="1"/>
    <col min="1283" max="1283" width="39.375" style="3" bestFit="1" customWidth="1"/>
    <col min="1284" max="1284" width="23" style="3" customWidth="1"/>
    <col min="1285" max="1285" width="10.75" style="3" customWidth="1"/>
    <col min="1286" max="1287" width="11.625" style="3" bestFit="1" customWidth="1"/>
    <col min="1288" max="1288" width="13.625" style="3" customWidth="1"/>
    <col min="1289" max="1536" width="9" style="3"/>
    <col min="1537" max="1537" width="9.125" style="3" customWidth="1"/>
    <col min="1538" max="1538" width="5.5" style="3" customWidth="1"/>
    <col min="1539" max="1539" width="39.375" style="3" bestFit="1" customWidth="1"/>
    <col min="1540" max="1540" width="23" style="3" customWidth="1"/>
    <col min="1541" max="1541" width="10.75" style="3" customWidth="1"/>
    <col min="1542" max="1543" width="11.625" style="3" bestFit="1" customWidth="1"/>
    <col min="1544" max="1544" width="13.625" style="3" customWidth="1"/>
    <col min="1545" max="1792" width="9" style="3"/>
    <col min="1793" max="1793" width="9.125" style="3" customWidth="1"/>
    <col min="1794" max="1794" width="5.5" style="3" customWidth="1"/>
    <col min="1795" max="1795" width="39.375" style="3" bestFit="1" customWidth="1"/>
    <col min="1796" max="1796" width="23" style="3" customWidth="1"/>
    <col min="1797" max="1797" width="10.75" style="3" customWidth="1"/>
    <col min="1798" max="1799" width="11.625" style="3" bestFit="1" customWidth="1"/>
    <col min="1800" max="1800" width="13.625" style="3" customWidth="1"/>
    <col min="1801" max="2048" width="9" style="3"/>
    <col min="2049" max="2049" width="9.125" style="3" customWidth="1"/>
    <col min="2050" max="2050" width="5.5" style="3" customWidth="1"/>
    <col min="2051" max="2051" width="39.375" style="3" bestFit="1" customWidth="1"/>
    <col min="2052" max="2052" width="23" style="3" customWidth="1"/>
    <col min="2053" max="2053" width="10.75" style="3" customWidth="1"/>
    <col min="2054" max="2055" width="11.625" style="3" bestFit="1" customWidth="1"/>
    <col min="2056" max="2056" width="13.625" style="3" customWidth="1"/>
    <col min="2057" max="2304" width="9" style="3"/>
    <col min="2305" max="2305" width="9.125" style="3" customWidth="1"/>
    <col min="2306" max="2306" width="5.5" style="3" customWidth="1"/>
    <col min="2307" max="2307" width="39.375" style="3" bestFit="1" customWidth="1"/>
    <col min="2308" max="2308" width="23" style="3" customWidth="1"/>
    <col min="2309" max="2309" width="10.75" style="3" customWidth="1"/>
    <col min="2310" max="2311" width="11.625" style="3" bestFit="1" customWidth="1"/>
    <col min="2312" max="2312" width="13.625" style="3" customWidth="1"/>
    <col min="2313" max="2560" width="9" style="3"/>
    <col min="2561" max="2561" width="9.125" style="3" customWidth="1"/>
    <col min="2562" max="2562" width="5.5" style="3" customWidth="1"/>
    <col min="2563" max="2563" width="39.375" style="3" bestFit="1" customWidth="1"/>
    <col min="2564" max="2564" width="23" style="3" customWidth="1"/>
    <col min="2565" max="2565" width="10.75" style="3" customWidth="1"/>
    <col min="2566" max="2567" width="11.625" style="3" bestFit="1" customWidth="1"/>
    <col min="2568" max="2568" width="13.625" style="3" customWidth="1"/>
    <col min="2569" max="2816" width="9" style="3"/>
    <col min="2817" max="2817" width="9.125" style="3" customWidth="1"/>
    <col min="2818" max="2818" width="5.5" style="3" customWidth="1"/>
    <col min="2819" max="2819" width="39.375" style="3" bestFit="1" customWidth="1"/>
    <col min="2820" max="2820" width="23" style="3" customWidth="1"/>
    <col min="2821" max="2821" width="10.75" style="3" customWidth="1"/>
    <col min="2822" max="2823" width="11.625" style="3" bestFit="1" customWidth="1"/>
    <col min="2824" max="2824" width="13.625" style="3" customWidth="1"/>
    <col min="2825" max="3072" width="9" style="3"/>
    <col min="3073" max="3073" width="9.125" style="3" customWidth="1"/>
    <col min="3074" max="3074" width="5.5" style="3" customWidth="1"/>
    <col min="3075" max="3075" width="39.375" style="3" bestFit="1" customWidth="1"/>
    <col min="3076" max="3076" width="23" style="3" customWidth="1"/>
    <col min="3077" max="3077" width="10.75" style="3" customWidth="1"/>
    <col min="3078" max="3079" width="11.625" style="3" bestFit="1" customWidth="1"/>
    <col min="3080" max="3080" width="13.625" style="3" customWidth="1"/>
    <col min="3081" max="3328" width="9" style="3"/>
    <col min="3329" max="3329" width="9.125" style="3" customWidth="1"/>
    <col min="3330" max="3330" width="5.5" style="3" customWidth="1"/>
    <col min="3331" max="3331" width="39.375" style="3" bestFit="1" customWidth="1"/>
    <col min="3332" max="3332" width="23" style="3" customWidth="1"/>
    <col min="3333" max="3333" width="10.75" style="3" customWidth="1"/>
    <col min="3334" max="3335" width="11.625" style="3" bestFit="1" customWidth="1"/>
    <col min="3336" max="3336" width="13.625" style="3" customWidth="1"/>
    <col min="3337" max="3584" width="9" style="3"/>
    <col min="3585" max="3585" width="9.125" style="3" customWidth="1"/>
    <col min="3586" max="3586" width="5.5" style="3" customWidth="1"/>
    <col min="3587" max="3587" width="39.375" style="3" bestFit="1" customWidth="1"/>
    <col min="3588" max="3588" width="23" style="3" customWidth="1"/>
    <col min="3589" max="3589" width="10.75" style="3" customWidth="1"/>
    <col min="3590" max="3591" width="11.625" style="3" bestFit="1" customWidth="1"/>
    <col min="3592" max="3592" width="13.625" style="3" customWidth="1"/>
    <col min="3593" max="3840" width="9" style="3"/>
    <col min="3841" max="3841" width="9.125" style="3" customWidth="1"/>
    <col min="3842" max="3842" width="5.5" style="3" customWidth="1"/>
    <col min="3843" max="3843" width="39.375" style="3" bestFit="1" customWidth="1"/>
    <col min="3844" max="3844" width="23" style="3" customWidth="1"/>
    <col min="3845" max="3845" width="10.75" style="3" customWidth="1"/>
    <col min="3846" max="3847" width="11.625" style="3" bestFit="1" customWidth="1"/>
    <col min="3848" max="3848" width="13.625" style="3" customWidth="1"/>
    <col min="3849" max="4096" width="9" style="3"/>
    <col min="4097" max="4097" width="9.125" style="3" customWidth="1"/>
    <col min="4098" max="4098" width="5.5" style="3" customWidth="1"/>
    <col min="4099" max="4099" width="39.375" style="3" bestFit="1" customWidth="1"/>
    <col min="4100" max="4100" width="23" style="3" customWidth="1"/>
    <col min="4101" max="4101" width="10.75" style="3" customWidth="1"/>
    <col min="4102" max="4103" width="11.625" style="3" bestFit="1" customWidth="1"/>
    <col min="4104" max="4104" width="13.625" style="3" customWidth="1"/>
    <col min="4105" max="4352" width="9" style="3"/>
    <col min="4353" max="4353" width="9.125" style="3" customWidth="1"/>
    <col min="4354" max="4354" width="5.5" style="3" customWidth="1"/>
    <col min="4355" max="4355" width="39.375" style="3" bestFit="1" customWidth="1"/>
    <col min="4356" max="4356" width="23" style="3" customWidth="1"/>
    <col min="4357" max="4357" width="10.75" style="3" customWidth="1"/>
    <col min="4358" max="4359" width="11.625" style="3" bestFit="1" customWidth="1"/>
    <col min="4360" max="4360" width="13.625" style="3" customWidth="1"/>
    <col min="4361" max="4608" width="9" style="3"/>
    <col min="4609" max="4609" width="9.125" style="3" customWidth="1"/>
    <col min="4610" max="4610" width="5.5" style="3" customWidth="1"/>
    <col min="4611" max="4611" width="39.375" style="3" bestFit="1" customWidth="1"/>
    <col min="4612" max="4612" width="23" style="3" customWidth="1"/>
    <col min="4613" max="4613" width="10.75" style="3" customWidth="1"/>
    <col min="4614" max="4615" width="11.625" style="3" bestFit="1" customWidth="1"/>
    <col min="4616" max="4616" width="13.625" style="3" customWidth="1"/>
    <col min="4617" max="4864" width="9" style="3"/>
    <col min="4865" max="4865" width="9.125" style="3" customWidth="1"/>
    <col min="4866" max="4866" width="5.5" style="3" customWidth="1"/>
    <col min="4867" max="4867" width="39.375" style="3" bestFit="1" customWidth="1"/>
    <col min="4868" max="4868" width="23" style="3" customWidth="1"/>
    <col min="4869" max="4869" width="10.75" style="3" customWidth="1"/>
    <col min="4870" max="4871" width="11.625" style="3" bestFit="1" customWidth="1"/>
    <col min="4872" max="4872" width="13.625" style="3" customWidth="1"/>
    <col min="4873" max="5120" width="9" style="3"/>
    <col min="5121" max="5121" width="9.125" style="3" customWidth="1"/>
    <col min="5122" max="5122" width="5.5" style="3" customWidth="1"/>
    <col min="5123" max="5123" width="39.375" style="3" bestFit="1" customWidth="1"/>
    <col min="5124" max="5124" width="23" style="3" customWidth="1"/>
    <col min="5125" max="5125" width="10.75" style="3" customWidth="1"/>
    <col min="5126" max="5127" width="11.625" style="3" bestFit="1" customWidth="1"/>
    <col min="5128" max="5128" width="13.625" style="3" customWidth="1"/>
    <col min="5129" max="5376" width="9" style="3"/>
    <col min="5377" max="5377" width="9.125" style="3" customWidth="1"/>
    <col min="5378" max="5378" width="5.5" style="3" customWidth="1"/>
    <col min="5379" max="5379" width="39.375" style="3" bestFit="1" customWidth="1"/>
    <col min="5380" max="5380" width="23" style="3" customWidth="1"/>
    <col min="5381" max="5381" width="10.75" style="3" customWidth="1"/>
    <col min="5382" max="5383" width="11.625" style="3" bestFit="1" customWidth="1"/>
    <col min="5384" max="5384" width="13.625" style="3" customWidth="1"/>
    <col min="5385" max="5632" width="9" style="3"/>
    <col min="5633" max="5633" width="9.125" style="3" customWidth="1"/>
    <col min="5634" max="5634" width="5.5" style="3" customWidth="1"/>
    <col min="5635" max="5635" width="39.375" style="3" bestFit="1" customWidth="1"/>
    <col min="5636" max="5636" width="23" style="3" customWidth="1"/>
    <col min="5637" max="5637" width="10.75" style="3" customWidth="1"/>
    <col min="5638" max="5639" width="11.625" style="3" bestFit="1" customWidth="1"/>
    <col min="5640" max="5640" width="13.625" style="3" customWidth="1"/>
    <col min="5641" max="5888" width="9" style="3"/>
    <col min="5889" max="5889" width="9.125" style="3" customWidth="1"/>
    <col min="5890" max="5890" width="5.5" style="3" customWidth="1"/>
    <col min="5891" max="5891" width="39.375" style="3" bestFit="1" customWidth="1"/>
    <col min="5892" max="5892" width="23" style="3" customWidth="1"/>
    <col min="5893" max="5893" width="10.75" style="3" customWidth="1"/>
    <col min="5894" max="5895" width="11.625" style="3" bestFit="1" customWidth="1"/>
    <col min="5896" max="5896" width="13.625" style="3" customWidth="1"/>
    <col min="5897" max="6144" width="9" style="3"/>
    <col min="6145" max="6145" width="9.125" style="3" customWidth="1"/>
    <col min="6146" max="6146" width="5.5" style="3" customWidth="1"/>
    <col min="6147" max="6147" width="39.375" style="3" bestFit="1" customWidth="1"/>
    <col min="6148" max="6148" width="23" style="3" customWidth="1"/>
    <col min="6149" max="6149" width="10.75" style="3" customWidth="1"/>
    <col min="6150" max="6151" width="11.625" style="3" bestFit="1" customWidth="1"/>
    <col min="6152" max="6152" width="13.625" style="3" customWidth="1"/>
    <col min="6153" max="6400" width="9" style="3"/>
    <col min="6401" max="6401" width="9.125" style="3" customWidth="1"/>
    <col min="6402" max="6402" width="5.5" style="3" customWidth="1"/>
    <col min="6403" max="6403" width="39.375" style="3" bestFit="1" customWidth="1"/>
    <col min="6404" max="6404" width="23" style="3" customWidth="1"/>
    <col min="6405" max="6405" width="10.75" style="3" customWidth="1"/>
    <col min="6406" max="6407" width="11.625" style="3" bestFit="1" customWidth="1"/>
    <col min="6408" max="6408" width="13.625" style="3" customWidth="1"/>
    <col min="6409" max="6656" width="9" style="3"/>
    <col min="6657" max="6657" width="9.125" style="3" customWidth="1"/>
    <col min="6658" max="6658" width="5.5" style="3" customWidth="1"/>
    <col min="6659" max="6659" width="39.375" style="3" bestFit="1" customWidth="1"/>
    <col min="6660" max="6660" width="23" style="3" customWidth="1"/>
    <col min="6661" max="6661" width="10.75" style="3" customWidth="1"/>
    <col min="6662" max="6663" width="11.625" style="3" bestFit="1" customWidth="1"/>
    <col min="6664" max="6664" width="13.625" style="3" customWidth="1"/>
    <col min="6665" max="6912" width="9" style="3"/>
    <col min="6913" max="6913" width="9.125" style="3" customWidth="1"/>
    <col min="6914" max="6914" width="5.5" style="3" customWidth="1"/>
    <col min="6915" max="6915" width="39.375" style="3" bestFit="1" customWidth="1"/>
    <col min="6916" max="6916" width="23" style="3" customWidth="1"/>
    <col min="6917" max="6917" width="10.75" style="3" customWidth="1"/>
    <col min="6918" max="6919" width="11.625" style="3" bestFit="1" customWidth="1"/>
    <col min="6920" max="6920" width="13.625" style="3" customWidth="1"/>
    <col min="6921" max="7168" width="9" style="3"/>
    <col min="7169" max="7169" width="9.125" style="3" customWidth="1"/>
    <col min="7170" max="7170" width="5.5" style="3" customWidth="1"/>
    <col min="7171" max="7171" width="39.375" style="3" bestFit="1" customWidth="1"/>
    <col min="7172" max="7172" width="23" style="3" customWidth="1"/>
    <col min="7173" max="7173" width="10.75" style="3" customWidth="1"/>
    <col min="7174" max="7175" width="11.625" style="3" bestFit="1" customWidth="1"/>
    <col min="7176" max="7176" width="13.625" style="3" customWidth="1"/>
    <col min="7177" max="7424" width="9" style="3"/>
    <col min="7425" max="7425" width="9.125" style="3" customWidth="1"/>
    <col min="7426" max="7426" width="5.5" style="3" customWidth="1"/>
    <col min="7427" max="7427" width="39.375" style="3" bestFit="1" customWidth="1"/>
    <col min="7428" max="7428" width="23" style="3" customWidth="1"/>
    <col min="7429" max="7429" width="10.75" style="3" customWidth="1"/>
    <col min="7430" max="7431" width="11.625" style="3" bestFit="1" customWidth="1"/>
    <col min="7432" max="7432" width="13.625" style="3" customWidth="1"/>
    <col min="7433" max="7680" width="9" style="3"/>
    <col min="7681" max="7681" width="9.125" style="3" customWidth="1"/>
    <col min="7682" max="7682" width="5.5" style="3" customWidth="1"/>
    <col min="7683" max="7683" width="39.375" style="3" bestFit="1" customWidth="1"/>
    <col min="7684" max="7684" width="23" style="3" customWidth="1"/>
    <col min="7685" max="7685" width="10.75" style="3" customWidth="1"/>
    <col min="7686" max="7687" width="11.625" style="3" bestFit="1" customWidth="1"/>
    <col min="7688" max="7688" width="13.625" style="3" customWidth="1"/>
    <col min="7689" max="7936" width="9" style="3"/>
    <col min="7937" max="7937" width="9.125" style="3" customWidth="1"/>
    <col min="7938" max="7938" width="5.5" style="3" customWidth="1"/>
    <col min="7939" max="7939" width="39.375" style="3" bestFit="1" customWidth="1"/>
    <col min="7940" max="7940" width="23" style="3" customWidth="1"/>
    <col min="7941" max="7941" width="10.75" style="3" customWidth="1"/>
    <col min="7942" max="7943" width="11.625" style="3" bestFit="1" customWidth="1"/>
    <col min="7944" max="7944" width="13.625" style="3" customWidth="1"/>
    <col min="7945" max="8192" width="9" style="3"/>
    <col min="8193" max="8193" width="9.125" style="3" customWidth="1"/>
    <col min="8194" max="8194" width="5.5" style="3" customWidth="1"/>
    <col min="8195" max="8195" width="39.375" style="3" bestFit="1" customWidth="1"/>
    <col min="8196" max="8196" width="23" style="3" customWidth="1"/>
    <col min="8197" max="8197" width="10.75" style="3" customWidth="1"/>
    <col min="8198" max="8199" width="11.625" style="3" bestFit="1" customWidth="1"/>
    <col min="8200" max="8200" width="13.625" style="3" customWidth="1"/>
    <col min="8201" max="8448" width="9" style="3"/>
    <col min="8449" max="8449" width="9.125" style="3" customWidth="1"/>
    <col min="8450" max="8450" width="5.5" style="3" customWidth="1"/>
    <col min="8451" max="8451" width="39.375" style="3" bestFit="1" customWidth="1"/>
    <col min="8452" max="8452" width="23" style="3" customWidth="1"/>
    <col min="8453" max="8453" width="10.75" style="3" customWidth="1"/>
    <col min="8454" max="8455" width="11.625" style="3" bestFit="1" customWidth="1"/>
    <col min="8456" max="8456" width="13.625" style="3" customWidth="1"/>
    <col min="8457" max="8704" width="9" style="3"/>
    <col min="8705" max="8705" width="9.125" style="3" customWidth="1"/>
    <col min="8706" max="8706" width="5.5" style="3" customWidth="1"/>
    <col min="8707" max="8707" width="39.375" style="3" bestFit="1" customWidth="1"/>
    <col min="8708" max="8708" width="23" style="3" customWidth="1"/>
    <col min="8709" max="8709" width="10.75" style="3" customWidth="1"/>
    <col min="8710" max="8711" width="11.625" style="3" bestFit="1" customWidth="1"/>
    <col min="8712" max="8712" width="13.625" style="3" customWidth="1"/>
    <col min="8713" max="8960" width="9" style="3"/>
    <col min="8961" max="8961" width="9.125" style="3" customWidth="1"/>
    <col min="8962" max="8962" width="5.5" style="3" customWidth="1"/>
    <col min="8963" max="8963" width="39.375" style="3" bestFit="1" customWidth="1"/>
    <col min="8964" max="8964" width="23" style="3" customWidth="1"/>
    <col min="8965" max="8965" width="10.75" style="3" customWidth="1"/>
    <col min="8966" max="8967" width="11.625" style="3" bestFit="1" customWidth="1"/>
    <col min="8968" max="8968" width="13.625" style="3" customWidth="1"/>
    <col min="8969" max="9216" width="9" style="3"/>
    <col min="9217" max="9217" width="9.125" style="3" customWidth="1"/>
    <col min="9218" max="9218" width="5.5" style="3" customWidth="1"/>
    <col min="9219" max="9219" width="39.375" style="3" bestFit="1" customWidth="1"/>
    <col min="9220" max="9220" width="23" style="3" customWidth="1"/>
    <col min="9221" max="9221" width="10.75" style="3" customWidth="1"/>
    <col min="9222" max="9223" width="11.625" style="3" bestFit="1" customWidth="1"/>
    <col min="9224" max="9224" width="13.625" style="3" customWidth="1"/>
    <col min="9225" max="9472" width="9" style="3"/>
    <col min="9473" max="9473" width="9.125" style="3" customWidth="1"/>
    <col min="9474" max="9474" width="5.5" style="3" customWidth="1"/>
    <col min="9475" max="9475" width="39.375" style="3" bestFit="1" customWidth="1"/>
    <col min="9476" max="9476" width="23" style="3" customWidth="1"/>
    <col min="9477" max="9477" width="10.75" style="3" customWidth="1"/>
    <col min="9478" max="9479" width="11.625" style="3" bestFit="1" customWidth="1"/>
    <col min="9480" max="9480" width="13.625" style="3" customWidth="1"/>
    <col min="9481" max="9728" width="9" style="3"/>
    <col min="9729" max="9729" width="9.125" style="3" customWidth="1"/>
    <col min="9730" max="9730" width="5.5" style="3" customWidth="1"/>
    <col min="9731" max="9731" width="39.375" style="3" bestFit="1" customWidth="1"/>
    <col min="9732" max="9732" width="23" style="3" customWidth="1"/>
    <col min="9733" max="9733" width="10.75" style="3" customWidth="1"/>
    <col min="9734" max="9735" width="11.625" style="3" bestFit="1" customWidth="1"/>
    <col min="9736" max="9736" width="13.625" style="3" customWidth="1"/>
    <col min="9737" max="9984" width="9" style="3"/>
    <col min="9985" max="9985" width="9.125" style="3" customWidth="1"/>
    <col min="9986" max="9986" width="5.5" style="3" customWidth="1"/>
    <col min="9987" max="9987" width="39.375" style="3" bestFit="1" customWidth="1"/>
    <col min="9988" max="9988" width="23" style="3" customWidth="1"/>
    <col min="9989" max="9989" width="10.75" style="3" customWidth="1"/>
    <col min="9990" max="9991" width="11.625" style="3" bestFit="1" customWidth="1"/>
    <col min="9992" max="9992" width="13.625" style="3" customWidth="1"/>
    <col min="9993" max="10240" width="9" style="3"/>
    <col min="10241" max="10241" width="9.125" style="3" customWidth="1"/>
    <col min="10242" max="10242" width="5.5" style="3" customWidth="1"/>
    <col min="10243" max="10243" width="39.375" style="3" bestFit="1" customWidth="1"/>
    <col min="10244" max="10244" width="23" style="3" customWidth="1"/>
    <col min="10245" max="10245" width="10.75" style="3" customWidth="1"/>
    <col min="10246" max="10247" width="11.625" style="3" bestFit="1" customWidth="1"/>
    <col min="10248" max="10248" width="13.625" style="3" customWidth="1"/>
    <col min="10249" max="10496" width="9" style="3"/>
    <col min="10497" max="10497" width="9.125" style="3" customWidth="1"/>
    <col min="10498" max="10498" width="5.5" style="3" customWidth="1"/>
    <col min="10499" max="10499" width="39.375" style="3" bestFit="1" customWidth="1"/>
    <col min="10500" max="10500" width="23" style="3" customWidth="1"/>
    <col min="10501" max="10501" width="10.75" style="3" customWidth="1"/>
    <col min="10502" max="10503" width="11.625" style="3" bestFit="1" customWidth="1"/>
    <col min="10504" max="10504" width="13.625" style="3" customWidth="1"/>
    <col min="10505" max="10752" width="9" style="3"/>
    <col min="10753" max="10753" width="9.125" style="3" customWidth="1"/>
    <col min="10754" max="10754" width="5.5" style="3" customWidth="1"/>
    <col min="10755" max="10755" width="39.375" style="3" bestFit="1" customWidth="1"/>
    <col min="10756" max="10756" width="23" style="3" customWidth="1"/>
    <col min="10757" max="10757" width="10.75" style="3" customWidth="1"/>
    <col min="10758" max="10759" width="11.625" style="3" bestFit="1" customWidth="1"/>
    <col min="10760" max="10760" width="13.625" style="3" customWidth="1"/>
    <col min="10761" max="11008" width="9" style="3"/>
    <col min="11009" max="11009" width="9.125" style="3" customWidth="1"/>
    <col min="11010" max="11010" width="5.5" style="3" customWidth="1"/>
    <col min="11011" max="11011" width="39.375" style="3" bestFit="1" customWidth="1"/>
    <col min="11012" max="11012" width="23" style="3" customWidth="1"/>
    <col min="11013" max="11013" width="10.75" style="3" customWidth="1"/>
    <col min="11014" max="11015" width="11.625" style="3" bestFit="1" customWidth="1"/>
    <col min="11016" max="11016" width="13.625" style="3" customWidth="1"/>
    <col min="11017" max="11264" width="9" style="3"/>
    <col min="11265" max="11265" width="9.125" style="3" customWidth="1"/>
    <col min="11266" max="11266" width="5.5" style="3" customWidth="1"/>
    <col min="11267" max="11267" width="39.375" style="3" bestFit="1" customWidth="1"/>
    <col min="11268" max="11268" width="23" style="3" customWidth="1"/>
    <col min="11269" max="11269" width="10.75" style="3" customWidth="1"/>
    <col min="11270" max="11271" width="11.625" style="3" bestFit="1" customWidth="1"/>
    <col min="11272" max="11272" width="13.625" style="3" customWidth="1"/>
    <col min="11273" max="11520" width="9" style="3"/>
    <col min="11521" max="11521" width="9.125" style="3" customWidth="1"/>
    <col min="11522" max="11522" width="5.5" style="3" customWidth="1"/>
    <col min="11523" max="11523" width="39.375" style="3" bestFit="1" customWidth="1"/>
    <col min="11524" max="11524" width="23" style="3" customWidth="1"/>
    <col min="11525" max="11525" width="10.75" style="3" customWidth="1"/>
    <col min="11526" max="11527" width="11.625" style="3" bestFit="1" customWidth="1"/>
    <col min="11528" max="11528" width="13.625" style="3" customWidth="1"/>
    <col min="11529" max="11776" width="9" style="3"/>
    <col min="11777" max="11777" width="9.125" style="3" customWidth="1"/>
    <col min="11778" max="11778" width="5.5" style="3" customWidth="1"/>
    <col min="11779" max="11779" width="39.375" style="3" bestFit="1" customWidth="1"/>
    <col min="11780" max="11780" width="23" style="3" customWidth="1"/>
    <col min="11781" max="11781" width="10.75" style="3" customWidth="1"/>
    <col min="11782" max="11783" width="11.625" style="3" bestFit="1" customWidth="1"/>
    <col min="11784" max="11784" width="13.625" style="3" customWidth="1"/>
    <col min="11785" max="12032" width="9" style="3"/>
    <col min="12033" max="12033" width="9.125" style="3" customWidth="1"/>
    <col min="12034" max="12034" width="5.5" style="3" customWidth="1"/>
    <col min="12035" max="12035" width="39.375" style="3" bestFit="1" customWidth="1"/>
    <col min="12036" max="12036" width="23" style="3" customWidth="1"/>
    <col min="12037" max="12037" width="10.75" style="3" customWidth="1"/>
    <col min="12038" max="12039" width="11.625" style="3" bestFit="1" customWidth="1"/>
    <col min="12040" max="12040" width="13.625" style="3" customWidth="1"/>
    <col min="12041" max="12288" width="9" style="3"/>
    <col min="12289" max="12289" width="9.125" style="3" customWidth="1"/>
    <col min="12290" max="12290" width="5.5" style="3" customWidth="1"/>
    <col min="12291" max="12291" width="39.375" style="3" bestFit="1" customWidth="1"/>
    <col min="12292" max="12292" width="23" style="3" customWidth="1"/>
    <col min="12293" max="12293" width="10.75" style="3" customWidth="1"/>
    <col min="12294" max="12295" width="11.625" style="3" bestFit="1" customWidth="1"/>
    <col min="12296" max="12296" width="13.625" style="3" customWidth="1"/>
    <col min="12297" max="12544" width="9" style="3"/>
    <col min="12545" max="12545" width="9.125" style="3" customWidth="1"/>
    <col min="12546" max="12546" width="5.5" style="3" customWidth="1"/>
    <col min="12547" max="12547" width="39.375" style="3" bestFit="1" customWidth="1"/>
    <col min="12548" max="12548" width="23" style="3" customWidth="1"/>
    <col min="12549" max="12549" width="10.75" style="3" customWidth="1"/>
    <col min="12550" max="12551" width="11.625" style="3" bestFit="1" customWidth="1"/>
    <col min="12552" max="12552" width="13.625" style="3" customWidth="1"/>
    <col min="12553" max="12800" width="9" style="3"/>
    <col min="12801" max="12801" width="9.125" style="3" customWidth="1"/>
    <col min="12802" max="12802" width="5.5" style="3" customWidth="1"/>
    <col min="12803" max="12803" width="39.375" style="3" bestFit="1" customWidth="1"/>
    <col min="12804" max="12804" width="23" style="3" customWidth="1"/>
    <col min="12805" max="12805" width="10.75" style="3" customWidth="1"/>
    <col min="12806" max="12807" width="11.625" style="3" bestFit="1" customWidth="1"/>
    <col min="12808" max="12808" width="13.625" style="3" customWidth="1"/>
    <col min="12809" max="13056" width="9" style="3"/>
    <col min="13057" max="13057" width="9.125" style="3" customWidth="1"/>
    <col min="13058" max="13058" width="5.5" style="3" customWidth="1"/>
    <col min="13059" max="13059" width="39.375" style="3" bestFit="1" customWidth="1"/>
    <col min="13060" max="13060" width="23" style="3" customWidth="1"/>
    <col min="13061" max="13061" width="10.75" style="3" customWidth="1"/>
    <col min="13062" max="13063" width="11.625" style="3" bestFit="1" customWidth="1"/>
    <col min="13064" max="13064" width="13.625" style="3" customWidth="1"/>
    <col min="13065" max="13312" width="9" style="3"/>
    <col min="13313" max="13313" width="9.125" style="3" customWidth="1"/>
    <col min="13314" max="13314" width="5.5" style="3" customWidth="1"/>
    <col min="13315" max="13315" width="39.375" style="3" bestFit="1" customWidth="1"/>
    <col min="13316" max="13316" width="23" style="3" customWidth="1"/>
    <col min="13317" max="13317" width="10.75" style="3" customWidth="1"/>
    <col min="13318" max="13319" width="11.625" style="3" bestFit="1" customWidth="1"/>
    <col min="13320" max="13320" width="13.625" style="3" customWidth="1"/>
    <col min="13321" max="13568" width="9" style="3"/>
    <col min="13569" max="13569" width="9.125" style="3" customWidth="1"/>
    <col min="13570" max="13570" width="5.5" style="3" customWidth="1"/>
    <col min="13571" max="13571" width="39.375" style="3" bestFit="1" customWidth="1"/>
    <col min="13572" max="13572" width="23" style="3" customWidth="1"/>
    <col min="13573" max="13573" width="10.75" style="3" customWidth="1"/>
    <col min="13574" max="13575" width="11.625" style="3" bestFit="1" customWidth="1"/>
    <col min="13576" max="13576" width="13.625" style="3" customWidth="1"/>
    <col min="13577" max="13824" width="9" style="3"/>
    <col min="13825" max="13825" width="9.125" style="3" customWidth="1"/>
    <col min="13826" max="13826" width="5.5" style="3" customWidth="1"/>
    <col min="13827" max="13827" width="39.375" style="3" bestFit="1" customWidth="1"/>
    <col min="13828" max="13828" width="23" style="3" customWidth="1"/>
    <col min="13829" max="13829" width="10.75" style="3" customWidth="1"/>
    <col min="13830" max="13831" width="11.625" style="3" bestFit="1" customWidth="1"/>
    <col min="13832" max="13832" width="13.625" style="3" customWidth="1"/>
    <col min="13833" max="14080" width="9" style="3"/>
    <col min="14081" max="14081" width="9.125" style="3" customWidth="1"/>
    <col min="14082" max="14082" width="5.5" style="3" customWidth="1"/>
    <col min="14083" max="14083" width="39.375" style="3" bestFit="1" customWidth="1"/>
    <col min="14084" max="14084" width="23" style="3" customWidth="1"/>
    <col min="14085" max="14085" width="10.75" style="3" customWidth="1"/>
    <col min="14086" max="14087" width="11.625" style="3" bestFit="1" customWidth="1"/>
    <col min="14088" max="14088" width="13.625" style="3" customWidth="1"/>
    <col min="14089" max="14336" width="9" style="3"/>
    <col min="14337" max="14337" width="9.125" style="3" customWidth="1"/>
    <col min="14338" max="14338" width="5.5" style="3" customWidth="1"/>
    <col min="14339" max="14339" width="39.375" style="3" bestFit="1" customWidth="1"/>
    <col min="14340" max="14340" width="23" style="3" customWidth="1"/>
    <col min="14341" max="14341" width="10.75" style="3" customWidth="1"/>
    <col min="14342" max="14343" width="11.625" style="3" bestFit="1" customWidth="1"/>
    <col min="14344" max="14344" width="13.625" style="3" customWidth="1"/>
    <col min="14345" max="14592" width="9" style="3"/>
    <col min="14593" max="14593" width="9.125" style="3" customWidth="1"/>
    <col min="14594" max="14594" width="5.5" style="3" customWidth="1"/>
    <col min="14595" max="14595" width="39.375" style="3" bestFit="1" customWidth="1"/>
    <col min="14596" max="14596" width="23" style="3" customWidth="1"/>
    <col min="14597" max="14597" width="10.75" style="3" customWidth="1"/>
    <col min="14598" max="14599" width="11.625" style="3" bestFit="1" customWidth="1"/>
    <col min="14600" max="14600" width="13.625" style="3" customWidth="1"/>
    <col min="14601" max="14848" width="9" style="3"/>
    <col min="14849" max="14849" width="9.125" style="3" customWidth="1"/>
    <col min="14850" max="14850" width="5.5" style="3" customWidth="1"/>
    <col min="14851" max="14851" width="39.375" style="3" bestFit="1" customWidth="1"/>
    <col min="14852" max="14852" width="23" style="3" customWidth="1"/>
    <col min="14853" max="14853" width="10.75" style="3" customWidth="1"/>
    <col min="14854" max="14855" width="11.625" style="3" bestFit="1" customWidth="1"/>
    <col min="14856" max="14856" width="13.625" style="3" customWidth="1"/>
    <col min="14857" max="15104" width="9" style="3"/>
    <col min="15105" max="15105" width="9.125" style="3" customWidth="1"/>
    <col min="15106" max="15106" width="5.5" style="3" customWidth="1"/>
    <col min="15107" max="15107" width="39.375" style="3" bestFit="1" customWidth="1"/>
    <col min="15108" max="15108" width="23" style="3" customWidth="1"/>
    <col min="15109" max="15109" width="10.75" style="3" customWidth="1"/>
    <col min="15110" max="15111" width="11.625" style="3" bestFit="1" customWidth="1"/>
    <col min="15112" max="15112" width="13.625" style="3" customWidth="1"/>
    <col min="15113" max="15360" width="9" style="3"/>
    <col min="15361" max="15361" width="9.125" style="3" customWidth="1"/>
    <col min="15362" max="15362" width="5.5" style="3" customWidth="1"/>
    <col min="15363" max="15363" width="39.375" style="3" bestFit="1" customWidth="1"/>
    <col min="15364" max="15364" width="23" style="3" customWidth="1"/>
    <col min="15365" max="15365" width="10.75" style="3" customWidth="1"/>
    <col min="15366" max="15367" width="11.625" style="3" bestFit="1" customWidth="1"/>
    <col min="15368" max="15368" width="13.625" style="3" customWidth="1"/>
    <col min="15369" max="15616" width="9" style="3"/>
    <col min="15617" max="15617" width="9.125" style="3" customWidth="1"/>
    <col min="15618" max="15618" width="5.5" style="3" customWidth="1"/>
    <col min="15619" max="15619" width="39.375" style="3" bestFit="1" customWidth="1"/>
    <col min="15620" max="15620" width="23" style="3" customWidth="1"/>
    <col min="15621" max="15621" width="10.75" style="3" customWidth="1"/>
    <col min="15622" max="15623" width="11.625" style="3" bestFit="1" customWidth="1"/>
    <col min="15624" max="15624" width="13.625" style="3" customWidth="1"/>
    <col min="15625" max="15872" width="9" style="3"/>
    <col min="15873" max="15873" width="9.125" style="3" customWidth="1"/>
    <col min="15874" max="15874" width="5.5" style="3" customWidth="1"/>
    <col min="15875" max="15875" width="39.375" style="3" bestFit="1" customWidth="1"/>
    <col min="15876" max="15876" width="23" style="3" customWidth="1"/>
    <col min="15877" max="15877" width="10.75" style="3" customWidth="1"/>
    <col min="15878" max="15879" width="11.625" style="3" bestFit="1" customWidth="1"/>
    <col min="15880" max="15880" width="13.625" style="3" customWidth="1"/>
    <col min="15881" max="16128" width="9" style="3"/>
    <col min="16129" max="16129" width="9.125" style="3" customWidth="1"/>
    <col min="16130" max="16130" width="5.5" style="3" customWidth="1"/>
    <col min="16131" max="16131" width="39.375" style="3" bestFit="1" customWidth="1"/>
    <col min="16132" max="16132" width="23" style="3" customWidth="1"/>
    <col min="16133" max="16133" width="10.75" style="3" customWidth="1"/>
    <col min="16134" max="16135" width="11.625" style="3" bestFit="1" customWidth="1"/>
    <col min="16136" max="16136" width="13.625" style="3" customWidth="1"/>
    <col min="16137" max="16384" width="9" style="3"/>
  </cols>
  <sheetData>
    <row r="1" spans="1:13" ht="34.5" customHeight="1">
      <c r="A1" s="194" t="s">
        <v>176</v>
      </c>
      <c r="B1" s="195"/>
      <c r="C1" s="195"/>
      <c r="D1" s="195"/>
      <c r="E1" s="195"/>
      <c r="F1" s="195"/>
      <c r="G1" s="195"/>
      <c r="H1" s="195"/>
      <c r="I1" s="196"/>
    </row>
    <row r="2" spans="1:13" s="7" customFormat="1" ht="35.1" customHeight="1">
      <c r="A2" s="22" t="s">
        <v>152</v>
      </c>
      <c r="B2" s="34" t="s">
        <v>113</v>
      </c>
      <c r="C2" s="23" t="s">
        <v>177</v>
      </c>
      <c r="D2" s="23" t="s">
        <v>178</v>
      </c>
      <c r="E2" s="23" t="s">
        <v>153</v>
      </c>
      <c r="F2" s="23" t="s">
        <v>154</v>
      </c>
      <c r="G2" s="22" t="s">
        <v>179</v>
      </c>
      <c r="H2" s="73" t="s">
        <v>368</v>
      </c>
      <c r="I2" s="22" t="s">
        <v>180</v>
      </c>
      <c r="K2" s="86" t="s">
        <v>134</v>
      </c>
      <c r="L2" s="87" t="s">
        <v>135</v>
      </c>
      <c r="M2" s="87" t="s">
        <v>136</v>
      </c>
    </row>
    <row r="3" spans="1:13" ht="35.1" customHeight="1">
      <c r="A3" s="66">
        <v>1</v>
      </c>
      <c r="B3" s="83" t="s">
        <v>150</v>
      </c>
      <c r="C3" s="31" t="s">
        <v>201</v>
      </c>
      <c r="D3" s="59" t="s">
        <v>151</v>
      </c>
      <c r="E3" s="29" t="s">
        <v>111</v>
      </c>
      <c r="F3" s="36" t="s">
        <v>161</v>
      </c>
      <c r="G3" s="17">
        <v>2259000</v>
      </c>
      <c r="H3" s="61">
        <v>395325</v>
      </c>
      <c r="I3" s="64">
        <v>169425</v>
      </c>
      <c r="K3" s="88" t="s">
        <v>137</v>
      </c>
      <c r="L3" s="89">
        <f>SUM(H3:H8)</f>
        <v>2302400</v>
      </c>
      <c r="M3" s="90">
        <f>L3/6296111</f>
        <v>0.36568605604316695</v>
      </c>
    </row>
    <row r="4" spans="1:13" ht="35.1" customHeight="1">
      <c r="A4" s="66">
        <v>2</v>
      </c>
      <c r="B4" s="66" t="s">
        <v>185</v>
      </c>
      <c r="C4" s="10" t="s">
        <v>98</v>
      </c>
      <c r="D4" s="11" t="s">
        <v>155</v>
      </c>
      <c r="E4" s="29" t="s">
        <v>99</v>
      </c>
      <c r="F4" s="36" t="s">
        <v>100</v>
      </c>
      <c r="G4" s="2">
        <v>2492000</v>
      </c>
      <c r="H4" s="60">
        <v>436100</v>
      </c>
      <c r="I4" s="64">
        <v>0</v>
      </c>
      <c r="K4" s="88" t="s">
        <v>138</v>
      </c>
      <c r="L4" s="89">
        <f>SUM(H9:H34)</f>
        <v>3725711</v>
      </c>
      <c r="M4" s="90">
        <f t="shared" ref="M4:M13" si="0">L4/6296111</f>
        <v>0.59174798538335804</v>
      </c>
    </row>
    <row r="5" spans="1:13" ht="54.75" customHeight="1">
      <c r="A5" s="66">
        <v>3</v>
      </c>
      <c r="B5" s="66" t="s">
        <v>185</v>
      </c>
      <c r="C5" s="31" t="s">
        <v>109</v>
      </c>
      <c r="D5" s="11" t="s">
        <v>155</v>
      </c>
      <c r="E5" s="33" t="s">
        <v>11</v>
      </c>
      <c r="F5" s="36" t="s">
        <v>110</v>
      </c>
      <c r="G5" s="17">
        <v>2706000</v>
      </c>
      <c r="H5" s="60">
        <v>473550</v>
      </c>
      <c r="I5" s="64">
        <v>202950</v>
      </c>
      <c r="K5" s="88" t="s">
        <v>139</v>
      </c>
      <c r="L5" s="89">
        <f>SUM(H35:H37)</f>
        <v>268000</v>
      </c>
      <c r="M5" s="90">
        <f t="shared" si="0"/>
        <v>4.2565958573474956E-2</v>
      </c>
    </row>
    <row r="6" spans="1:13" ht="35.1" customHeight="1">
      <c r="A6" s="66">
        <v>4</v>
      </c>
      <c r="B6" s="83" t="s">
        <v>150</v>
      </c>
      <c r="C6" s="31" t="s">
        <v>200</v>
      </c>
      <c r="D6" s="59" t="s">
        <v>151</v>
      </c>
      <c r="E6" s="29" t="s">
        <v>174</v>
      </c>
      <c r="F6" s="36" t="s">
        <v>175</v>
      </c>
      <c r="G6" s="17">
        <v>2761000</v>
      </c>
      <c r="H6" s="61">
        <v>483175</v>
      </c>
      <c r="I6" s="64">
        <v>207075</v>
      </c>
      <c r="K6" s="88" t="s">
        <v>140</v>
      </c>
      <c r="L6" s="89">
        <f>SUM(L3:L5)</f>
        <v>6296111</v>
      </c>
      <c r="M6" s="90">
        <f t="shared" si="0"/>
        <v>1</v>
      </c>
    </row>
    <row r="7" spans="1:13" ht="35.1" customHeight="1">
      <c r="A7" s="66">
        <v>5</v>
      </c>
      <c r="B7" s="83" t="s">
        <v>150</v>
      </c>
      <c r="C7" s="31" t="s">
        <v>199</v>
      </c>
      <c r="D7" s="59" t="s">
        <v>151</v>
      </c>
      <c r="E7" s="29" t="s">
        <v>196</v>
      </c>
      <c r="F7" s="36" t="s">
        <v>173</v>
      </c>
      <c r="G7" s="17">
        <v>2190000</v>
      </c>
      <c r="H7" s="61">
        <v>383250</v>
      </c>
      <c r="I7" s="64">
        <v>164250</v>
      </c>
      <c r="K7" s="91"/>
    </row>
    <row r="8" spans="1:13" ht="31.5" customHeight="1">
      <c r="A8" s="66">
        <v>6</v>
      </c>
      <c r="B8" s="67" t="s">
        <v>185</v>
      </c>
      <c r="C8" s="10" t="s">
        <v>96</v>
      </c>
      <c r="D8" s="11" t="s">
        <v>183</v>
      </c>
      <c r="E8" s="29" t="s">
        <v>97</v>
      </c>
      <c r="F8" s="36" t="s">
        <v>9</v>
      </c>
      <c r="G8" s="9">
        <v>6373000</v>
      </c>
      <c r="H8" s="60">
        <v>131000</v>
      </c>
      <c r="I8" s="64">
        <v>0</v>
      </c>
      <c r="K8" s="91"/>
    </row>
    <row r="9" spans="1:13" ht="35.1" customHeight="1">
      <c r="A9" s="66">
        <v>7</v>
      </c>
      <c r="B9" s="83" t="s">
        <v>149</v>
      </c>
      <c r="C9" s="31" t="s">
        <v>193</v>
      </c>
      <c r="D9" s="59" t="s">
        <v>171</v>
      </c>
      <c r="E9" s="33" t="s">
        <v>105</v>
      </c>
      <c r="F9" s="36" t="s">
        <v>158</v>
      </c>
      <c r="G9" s="17">
        <v>2500000</v>
      </c>
      <c r="H9" s="61">
        <v>0</v>
      </c>
      <c r="I9" s="64">
        <v>250031</v>
      </c>
      <c r="K9" s="86" t="s">
        <v>134</v>
      </c>
      <c r="L9" s="92" t="s">
        <v>135</v>
      </c>
      <c r="M9" s="92" t="s">
        <v>136</v>
      </c>
    </row>
    <row r="10" spans="1:13" ht="35.1" customHeight="1">
      <c r="A10" s="66">
        <v>8</v>
      </c>
      <c r="B10" s="83" t="s">
        <v>149</v>
      </c>
      <c r="C10" s="31" t="s">
        <v>211</v>
      </c>
      <c r="D10" s="59" t="s">
        <v>171</v>
      </c>
      <c r="E10" s="4" t="s">
        <v>212</v>
      </c>
      <c r="F10" s="36" t="s">
        <v>106</v>
      </c>
      <c r="G10" s="17">
        <v>2400000</v>
      </c>
      <c r="H10" s="61">
        <v>240000</v>
      </c>
      <c r="I10" s="64">
        <v>0</v>
      </c>
      <c r="K10" s="5" t="s">
        <v>141</v>
      </c>
      <c r="L10" s="93">
        <f>SUM(H3:H7)</f>
        <v>2171400</v>
      </c>
      <c r="M10" s="94">
        <f t="shared" si="0"/>
        <v>0.34487956136732661</v>
      </c>
    </row>
    <row r="11" spans="1:13" ht="35.1" customHeight="1">
      <c r="A11" s="66">
        <v>9</v>
      </c>
      <c r="B11" s="35" t="s">
        <v>181</v>
      </c>
      <c r="C11" s="10" t="s">
        <v>92</v>
      </c>
      <c r="D11" s="11" t="s">
        <v>182</v>
      </c>
      <c r="E11" s="32" t="s">
        <v>93</v>
      </c>
      <c r="F11" s="30" t="s">
        <v>94</v>
      </c>
      <c r="G11" s="85">
        <v>1337373</v>
      </c>
      <c r="H11" s="60">
        <v>133737</v>
      </c>
      <c r="I11" s="64">
        <v>0</v>
      </c>
      <c r="K11" s="39" t="s">
        <v>143</v>
      </c>
      <c r="L11" s="93">
        <f>SUM(H9:H18,H35:H37)</f>
        <v>2787817</v>
      </c>
      <c r="M11" s="94">
        <f t="shared" si="0"/>
        <v>0.44278396616578075</v>
      </c>
    </row>
    <row r="12" spans="1:13" ht="33" customHeight="1">
      <c r="A12" s="66">
        <v>10</v>
      </c>
      <c r="B12" s="83" t="s">
        <v>149</v>
      </c>
      <c r="C12" s="31" t="s">
        <v>217</v>
      </c>
      <c r="D12" s="59" t="s">
        <v>171</v>
      </c>
      <c r="E12" s="24" t="s">
        <v>168</v>
      </c>
      <c r="F12" s="36" t="s">
        <v>218</v>
      </c>
      <c r="G12" s="17">
        <v>800000</v>
      </c>
      <c r="H12" s="61">
        <v>402000</v>
      </c>
      <c r="I12" s="64">
        <v>138000</v>
      </c>
      <c r="K12" s="39" t="s">
        <v>310</v>
      </c>
      <c r="L12" s="93">
        <f>SUM(H8,H19:H34)</f>
        <v>1336894</v>
      </c>
      <c r="M12" s="94">
        <f t="shared" si="0"/>
        <v>0.21233647246689266</v>
      </c>
    </row>
    <row r="13" spans="1:13" ht="35.1" customHeight="1">
      <c r="A13" s="66">
        <v>11</v>
      </c>
      <c r="B13" s="83" t="s">
        <v>149</v>
      </c>
      <c r="C13" s="31" t="s">
        <v>213</v>
      </c>
      <c r="D13" s="59" t="s">
        <v>171</v>
      </c>
      <c r="E13" s="4" t="s">
        <v>167</v>
      </c>
      <c r="F13" s="36" t="s">
        <v>214</v>
      </c>
      <c r="G13" s="17">
        <v>1000000</v>
      </c>
      <c r="H13" s="61">
        <v>340000</v>
      </c>
      <c r="I13" s="64">
        <v>340000</v>
      </c>
      <c r="K13" s="26" t="s">
        <v>140</v>
      </c>
      <c r="L13" s="93">
        <f>SUM(L10:L12)</f>
        <v>6296111</v>
      </c>
      <c r="M13" s="94">
        <f t="shared" si="0"/>
        <v>1</v>
      </c>
    </row>
    <row r="14" spans="1:13" ht="35.1" customHeight="1">
      <c r="A14" s="66">
        <v>12</v>
      </c>
      <c r="B14" s="68" t="s">
        <v>149</v>
      </c>
      <c r="C14" s="31" t="s">
        <v>194</v>
      </c>
      <c r="D14" s="59" t="s">
        <v>171</v>
      </c>
      <c r="E14" s="33" t="s">
        <v>107</v>
      </c>
      <c r="F14" s="36" t="s">
        <v>108</v>
      </c>
      <c r="G14" s="17">
        <v>585000</v>
      </c>
      <c r="H14" s="60">
        <v>117000</v>
      </c>
      <c r="I14" s="64">
        <v>29250</v>
      </c>
    </row>
    <row r="15" spans="1:13" ht="35.1" customHeight="1">
      <c r="A15" s="66">
        <v>13</v>
      </c>
      <c r="B15" s="68" t="s">
        <v>149</v>
      </c>
      <c r="C15" s="31" t="s">
        <v>195</v>
      </c>
      <c r="D15" s="59" t="s">
        <v>171</v>
      </c>
      <c r="E15" s="33" t="s">
        <v>107</v>
      </c>
      <c r="F15" s="36" t="s">
        <v>108</v>
      </c>
      <c r="G15" s="17">
        <v>640000</v>
      </c>
      <c r="H15" s="60">
        <v>128000</v>
      </c>
      <c r="I15" s="64">
        <v>32000</v>
      </c>
    </row>
    <row r="16" spans="1:13" ht="31.5" customHeight="1">
      <c r="A16" s="66">
        <v>14</v>
      </c>
      <c r="B16" s="68" t="s">
        <v>149</v>
      </c>
      <c r="C16" s="31" t="s">
        <v>103</v>
      </c>
      <c r="D16" s="59" t="s">
        <v>171</v>
      </c>
      <c r="E16" s="33" t="s">
        <v>104</v>
      </c>
      <c r="F16" s="36" t="s">
        <v>157</v>
      </c>
      <c r="G16" s="17">
        <v>5887363</v>
      </c>
      <c r="H16" s="61">
        <v>734400</v>
      </c>
      <c r="I16" s="64">
        <v>148704</v>
      </c>
    </row>
    <row r="17" spans="1:9" ht="31.5" customHeight="1">
      <c r="A17" s="66">
        <v>15</v>
      </c>
      <c r="B17" s="68" t="s">
        <v>149</v>
      </c>
      <c r="C17" s="31" t="s">
        <v>159</v>
      </c>
      <c r="D17" s="59" t="s">
        <v>145</v>
      </c>
      <c r="E17" s="29" t="s">
        <v>196</v>
      </c>
      <c r="F17" s="36" t="s">
        <v>197</v>
      </c>
      <c r="G17" s="17">
        <v>1439000</v>
      </c>
      <c r="H17" s="60">
        <v>172680</v>
      </c>
      <c r="I17" s="64">
        <v>43170</v>
      </c>
    </row>
    <row r="18" spans="1:9" ht="49.5" customHeight="1">
      <c r="A18" s="66">
        <v>16</v>
      </c>
      <c r="B18" s="83" t="s">
        <v>149</v>
      </c>
      <c r="C18" s="31" t="s">
        <v>219</v>
      </c>
      <c r="D18" s="59" t="s">
        <v>171</v>
      </c>
      <c r="E18" s="24" t="s">
        <v>220</v>
      </c>
      <c r="F18" s="36" t="s">
        <v>169</v>
      </c>
      <c r="G18" s="17">
        <v>500000</v>
      </c>
      <c r="H18" s="61">
        <v>252000</v>
      </c>
      <c r="I18" s="65">
        <v>88000</v>
      </c>
    </row>
    <row r="19" spans="1:9" ht="33" customHeight="1">
      <c r="A19" s="66">
        <v>17</v>
      </c>
      <c r="B19" s="68" t="s">
        <v>149</v>
      </c>
      <c r="C19" s="31" t="s">
        <v>206</v>
      </c>
      <c r="D19" s="59" t="s">
        <v>148</v>
      </c>
      <c r="E19" s="4" t="s">
        <v>164</v>
      </c>
      <c r="F19" s="36" t="s">
        <v>207</v>
      </c>
      <c r="G19" s="17">
        <v>276400</v>
      </c>
      <c r="H19" s="61">
        <v>27640</v>
      </c>
      <c r="I19" s="65">
        <v>27640</v>
      </c>
    </row>
    <row r="20" spans="1:9" ht="33" customHeight="1">
      <c r="A20" s="66">
        <v>18</v>
      </c>
      <c r="B20" s="68" t="s">
        <v>149</v>
      </c>
      <c r="C20" s="31" t="s">
        <v>221</v>
      </c>
      <c r="D20" s="59" t="s">
        <v>148</v>
      </c>
      <c r="E20" s="24" t="s">
        <v>222</v>
      </c>
      <c r="F20" s="36" t="s">
        <v>223</v>
      </c>
      <c r="G20" s="17">
        <v>508250</v>
      </c>
      <c r="H20" s="61">
        <v>127250</v>
      </c>
      <c r="I20" s="65">
        <v>0</v>
      </c>
    </row>
    <row r="21" spans="1:9" ht="33" customHeight="1">
      <c r="A21" s="66">
        <v>19</v>
      </c>
      <c r="B21" s="41" t="s">
        <v>149</v>
      </c>
      <c r="C21" s="31" t="s">
        <v>227</v>
      </c>
      <c r="D21" s="59" t="s">
        <v>146</v>
      </c>
      <c r="E21" s="24" t="s">
        <v>222</v>
      </c>
      <c r="F21" s="36" t="s">
        <v>223</v>
      </c>
      <c r="G21" s="17">
        <v>80000</v>
      </c>
      <c r="H21" s="61">
        <v>16000</v>
      </c>
      <c r="I21" s="65">
        <v>0</v>
      </c>
    </row>
    <row r="22" spans="1:9" ht="49.5" customHeight="1">
      <c r="A22" s="66">
        <v>20</v>
      </c>
      <c r="B22" s="67" t="s">
        <v>181</v>
      </c>
      <c r="C22" s="4" t="s">
        <v>191</v>
      </c>
      <c r="D22" s="97" t="s">
        <v>148</v>
      </c>
      <c r="E22" s="24" t="s">
        <v>101</v>
      </c>
      <c r="F22" s="5" t="s">
        <v>102</v>
      </c>
      <c r="G22" s="17">
        <v>2398000</v>
      </c>
      <c r="H22" s="60">
        <v>74108</v>
      </c>
      <c r="I22" s="64">
        <v>165692</v>
      </c>
    </row>
    <row r="23" spans="1:9" ht="47.25" customHeight="1">
      <c r="A23" s="66">
        <v>21</v>
      </c>
      <c r="B23" s="82" t="s">
        <v>149</v>
      </c>
      <c r="C23" s="31" t="s">
        <v>198</v>
      </c>
      <c r="D23" s="59" t="s">
        <v>148</v>
      </c>
      <c r="E23" s="29" t="s">
        <v>172</v>
      </c>
      <c r="F23" s="36" t="s">
        <v>160</v>
      </c>
      <c r="G23" s="17">
        <v>144037</v>
      </c>
      <c r="H23" s="81">
        <v>0</v>
      </c>
      <c r="I23" s="64">
        <v>14404</v>
      </c>
    </row>
    <row r="24" spans="1:9" ht="33.75" customHeight="1">
      <c r="A24" s="66">
        <v>22</v>
      </c>
      <c r="B24" s="67" t="s">
        <v>181</v>
      </c>
      <c r="C24" s="31" t="s">
        <v>188</v>
      </c>
      <c r="D24" s="11" t="s">
        <v>183</v>
      </c>
      <c r="E24" s="33" t="s">
        <v>14</v>
      </c>
      <c r="F24" s="36" t="s">
        <v>15</v>
      </c>
      <c r="G24" s="2">
        <v>342916</v>
      </c>
      <c r="H24" s="60">
        <v>0</v>
      </c>
      <c r="I24" s="64">
        <v>342916</v>
      </c>
    </row>
    <row r="25" spans="1:9" ht="33.75" customHeight="1">
      <c r="A25" s="66">
        <v>23</v>
      </c>
      <c r="B25" s="67" t="s">
        <v>181</v>
      </c>
      <c r="C25" s="31" t="s">
        <v>189</v>
      </c>
      <c r="D25" s="11" t="s">
        <v>183</v>
      </c>
      <c r="E25" s="29" t="s">
        <v>14</v>
      </c>
      <c r="F25" s="36" t="s">
        <v>15</v>
      </c>
      <c r="G25" s="17">
        <v>1400000</v>
      </c>
      <c r="H25" s="60">
        <v>280000</v>
      </c>
      <c r="I25" s="64">
        <v>0</v>
      </c>
    </row>
    <row r="26" spans="1:9" ht="16.5" customHeight="1">
      <c r="A26" s="66">
        <v>24</v>
      </c>
      <c r="B26" s="67" t="s">
        <v>181</v>
      </c>
      <c r="C26" s="31" t="s">
        <v>190</v>
      </c>
      <c r="D26" s="11" t="s">
        <v>183</v>
      </c>
      <c r="E26" s="29" t="s">
        <v>14</v>
      </c>
      <c r="F26" s="36" t="s">
        <v>15</v>
      </c>
      <c r="G26" s="2">
        <v>470000</v>
      </c>
      <c r="H26" s="60">
        <v>94000</v>
      </c>
      <c r="I26" s="64">
        <v>0</v>
      </c>
    </row>
    <row r="27" spans="1:9" ht="28.5" customHeight="1">
      <c r="A27" s="66">
        <v>25</v>
      </c>
      <c r="B27" s="68" t="s">
        <v>149</v>
      </c>
      <c r="C27" s="31" t="s">
        <v>215</v>
      </c>
      <c r="D27" s="59" t="s">
        <v>148</v>
      </c>
      <c r="E27" s="4" t="s">
        <v>216</v>
      </c>
      <c r="F27" s="11" t="s">
        <v>15</v>
      </c>
      <c r="G27" s="17">
        <v>321600</v>
      </c>
      <c r="H27" s="61">
        <v>60000</v>
      </c>
      <c r="I27" s="64">
        <v>0</v>
      </c>
    </row>
    <row r="28" spans="1:9" ht="28.5" customHeight="1">
      <c r="A28" s="66">
        <v>26</v>
      </c>
      <c r="B28" s="68" t="s">
        <v>149</v>
      </c>
      <c r="C28" s="31" t="s">
        <v>228</v>
      </c>
      <c r="D28" s="59" t="s">
        <v>148</v>
      </c>
      <c r="E28" s="29" t="s">
        <v>14</v>
      </c>
      <c r="F28" s="36" t="s">
        <v>15</v>
      </c>
      <c r="G28" s="17">
        <v>350000</v>
      </c>
      <c r="H28" s="61">
        <v>70000</v>
      </c>
      <c r="I28" s="64">
        <v>0</v>
      </c>
    </row>
    <row r="29" spans="1:9" ht="28.5" customHeight="1">
      <c r="A29" s="66">
        <v>27</v>
      </c>
      <c r="B29" s="41" t="s">
        <v>149</v>
      </c>
      <c r="C29" s="31" t="s">
        <v>229</v>
      </c>
      <c r="D29" s="59" t="s">
        <v>148</v>
      </c>
      <c r="E29" s="29" t="s">
        <v>14</v>
      </c>
      <c r="F29" s="36" t="s">
        <v>15</v>
      </c>
      <c r="G29" s="17">
        <v>900000</v>
      </c>
      <c r="H29" s="61">
        <v>90000</v>
      </c>
      <c r="I29" s="64">
        <v>0</v>
      </c>
    </row>
    <row r="30" spans="1:9" ht="28.5" customHeight="1">
      <c r="A30" s="66">
        <v>28</v>
      </c>
      <c r="B30" s="67" t="s">
        <v>181</v>
      </c>
      <c r="C30" s="10" t="s">
        <v>95</v>
      </c>
      <c r="D30" s="11" t="s">
        <v>183</v>
      </c>
      <c r="E30" s="28" t="s">
        <v>90</v>
      </c>
      <c r="F30" s="30" t="s">
        <v>20</v>
      </c>
      <c r="G30" s="9">
        <v>2747484</v>
      </c>
      <c r="H30" s="60">
        <v>110876</v>
      </c>
      <c r="I30" s="64">
        <v>0</v>
      </c>
    </row>
    <row r="31" spans="1:9" ht="28.5" customHeight="1">
      <c r="A31" s="66">
        <v>29</v>
      </c>
      <c r="B31" s="67" t="s">
        <v>181</v>
      </c>
      <c r="C31" s="10" t="s">
        <v>184</v>
      </c>
      <c r="D31" s="11" t="s">
        <v>183</v>
      </c>
      <c r="E31" s="10" t="s">
        <v>19</v>
      </c>
      <c r="F31" s="11" t="s">
        <v>20</v>
      </c>
      <c r="G31" s="9">
        <v>90000</v>
      </c>
      <c r="H31" s="60">
        <v>18000</v>
      </c>
      <c r="I31" s="64">
        <v>0</v>
      </c>
    </row>
    <row r="32" spans="1:9" ht="28.5" customHeight="1">
      <c r="A32" s="66">
        <v>30</v>
      </c>
      <c r="B32" s="68" t="s">
        <v>149</v>
      </c>
      <c r="C32" s="31" t="s">
        <v>203</v>
      </c>
      <c r="D32" s="59" t="s">
        <v>148</v>
      </c>
      <c r="E32" s="4" t="s">
        <v>204</v>
      </c>
      <c r="F32" s="36" t="s">
        <v>205</v>
      </c>
      <c r="G32" s="17">
        <v>2815218</v>
      </c>
      <c r="H32" s="61">
        <v>118402</v>
      </c>
      <c r="I32" s="64">
        <v>764258</v>
      </c>
    </row>
    <row r="33" spans="1:9" ht="28.5" customHeight="1">
      <c r="A33" s="66">
        <v>31</v>
      </c>
      <c r="B33" s="68" t="s">
        <v>149</v>
      </c>
      <c r="C33" s="31" t="s">
        <v>202</v>
      </c>
      <c r="D33" s="59" t="s">
        <v>148</v>
      </c>
      <c r="E33" s="29" t="s">
        <v>162</v>
      </c>
      <c r="F33" s="36" t="s">
        <v>163</v>
      </c>
      <c r="G33" s="17">
        <v>1793120</v>
      </c>
      <c r="H33" s="61">
        <v>99618</v>
      </c>
      <c r="I33" s="64">
        <v>99618</v>
      </c>
    </row>
    <row r="34" spans="1:9" ht="28.5" customHeight="1">
      <c r="A34" s="66">
        <v>32</v>
      </c>
      <c r="B34" s="67" t="s">
        <v>181</v>
      </c>
      <c r="C34" s="31" t="s">
        <v>192</v>
      </c>
      <c r="D34" s="59" t="s">
        <v>148</v>
      </c>
      <c r="E34" s="33" t="s">
        <v>18</v>
      </c>
      <c r="F34" s="36" t="s">
        <v>17</v>
      </c>
      <c r="G34" s="17">
        <v>400000</v>
      </c>
      <c r="H34" s="61">
        <v>20000</v>
      </c>
      <c r="I34" s="64">
        <v>20000</v>
      </c>
    </row>
    <row r="35" spans="1:9" ht="46.5" customHeight="1">
      <c r="A35" s="66">
        <v>33</v>
      </c>
      <c r="B35" s="5" t="s">
        <v>186</v>
      </c>
      <c r="C35" s="31" t="s">
        <v>187</v>
      </c>
      <c r="D35" s="11" t="s">
        <v>182</v>
      </c>
      <c r="E35" s="29" t="s">
        <v>91</v>
      </c>
      <c r="F35" s="36" t="s">
        <v>156</v>
      </c>
      <c r="G35" s="17">
        <v>600000</v>
      </c>
      <c r="H35" s="60">
        <v>150000</v>
      </c>
      <c r="I35" s="64">
        <v>0</v>
      </c>
    </row>
    <row r="36" spans="1:9" ht="46.5" customHeight="1">
      <c r="A36" s="66">
        <v>34</v>
      </c>
      <c r="B36" s="39" t="s">
        <v>128</v>
      </c>
      <c r="C36" s="31" t="s">
        <v>208</v>
      </c>
      <c r="D36" s="59" t="s">
        <v>171</v>
      </c>
      <c r="E36" s="4" t="s">
        <v>209</v>
      </c>
      <c r="F36" s="36" t="s">
        <v>210</v>
      </c>
      <c r="G36" s="17">
        <v>700000</v>
      </c>
      <c r="H36" s="61">
        <v>28000</v>
      </c>
      <c r="I36" s="64">
        <v>7000</v>
      </c>
    </row>
    <row r="37" spans="1:9" ht="46.5" customHeight="1">
      <c r="A37" s="66">
        <v>35</v>
      </c>
      <c r="B37" s="84" t="s">
        <v>307</v>
      </c>
      <c r="C37" s="31" t="s">
        <v>224</v>
      </c>
      <c r="D37" s="59" t="s">
        <v>171</v>
      </c>
      <c r="E37" s="24" t="s">
        <v>225</v>
      </c>
      <c r="F37" s="36" t="s">
        <v>226</v>
      </c>
      <c r="G37" s="17">
        <v>810000</v>
      </c>
      <c r="H37" s="61">
        <v>90000</v>
      </c>
      <c r="I37" s="64">
        <v>0</v>
      </c>
    </row>
    <row r="38" spans="1:9" ht="38.25" customHeight="1">
      <c r="A38" s="189" t="s">
        <v>230</v>
      </c>
      <c r="B38" s="190"/>
      <c r="C38" s="190"/>
      <c r="D38" s="190"/>
      <c r="E38" s="190"/>
      <c r="F38" s="190"/>
      <c r="G38" s="191"/>
      <c r="H38" s="69">
        <f>SUM(H3:H37)</f>
        <v>6296111</v>
      </c>
      <c r="I38" s="69">
        <f>SUM(I3:I37)</f>
        <v>3254383</v>
      </c>
    </row>
    <row r="39" spans="1:9" ht="32.25" customHeight="1">
      <c r="A39" s="192" t="s">
        <v>316</v>
      </c>
      <c r="B39" s="192"/>
      <c r="C39" s="192"/>
      <c r="D39" s="192"/>
      <c r="E39" s="192"/>
      <c r="F39" s="192"/>
      <c r="G39" s="192"/>
      <c r="H39" s="192"/>
      <c r="I39" s="193"/>
    </row>
  </sheetData>
  <autoFilter ref="A2:I39"/>
  <sortState ref="A3:I37">
    <sortCondition ref="B3:B37" customList="科技部,教育部,其他"/>
    <sortCondition ref="D3:D37"/>
    <sortCondition ref="F3:F37"/>
  </sortState>
  <mergeCells count="3">
    <mergeCell ref="A38:G38"/>
    <mergeCell ref="A39:I39"/>
    <mergeCell ref="A1:I1"/>
  </mergeCells>
  <phoneticPr fontId="2" type="noConversion"/>
  <pageMargins left="0.7" right="0.7" top="0.42" bottom="0.35" header="0.3" footer="0.21"/>
  <pageSetup paperSize="8" scale="6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topLeftCell="A11" zoomScale="70" zoomScaleNormal="70" workbookViewId="0">
      <selection activeCell="H3" sqref="H3:H33"/>
    </sheetView>
  </sheetViews>
  <sheetFormatPr defaultColWidth="9" defaultRowHeight="15.75"/>
  <cols>
    <col min="1" max="1" width="5.125" style="6" customWidth="1"/>
    <col min="2" max="2" width="9.5" style="6" bestFit="1" customWidth="1"/>
    <col min="3" max="3" width="46.125" style="16" customWidth="1"/>
    <col min="4" max="4" width="9.625" style="21" hidden="1" customWidth="1"/>
    <col min="5" max="5" width="13.875" style="16" bestFit="1" customWidth="1"/>
    <col min="6" max="6" width="12.375" style="3" customWidth="1"/>
    <col min="7" max="7" width="11.625" style="21" hidden="1" customWidth="1"/>
    <col min="8" max="8" width="27.25" style="7" bestFit="1" customWidth="1"/>
    <col min="9" max="9" width="9" style="3"/>
    <col min="10" max="10" width="17.625" style="3" bestFit="1" customWidth="1"/>
    <col min="11" max="11" width="10.875" style="3" bestFit="1" customWidth="1"/>
    <col min="12" max="15" width="9" style="3"/>
    <col min="16" max="16" width="10.875" style="3" bestFit="1" customWidth="1"/>
    <col min="17" max="16384" width="9" style="3"/>
  </cols>
  <sheetData>
    <row r="1" spans="1:12" ht="19.5">
      <c r="A1" s="194" t="s">
        <v>85</v>
      </c>
      <c r="B1" s="195"/>
      <c r="C1" s="205"/>
      <c r="D1" s="205"/>
      <c r="E1" s="205"/>
      <c r="F1" s="205"/>
      <c r="G1" s="205"/>
      <c r="H1" s="206"/>
    </row>
    <row r="2" spans="1:12" ht="33">
      <c r="A2" s="25" t="s">
        <v>86</v>
      </c>
      <c r="B2" s="34" t="s">
        <v>113</v>
      </c>
      <c r="C2" s="15" t="s">
        <v>21</v>
      </c>
      <c r="D2" s="49" t="s">
        <v>144</v>
      </c>
      <c r="E2" s="15" t="s">
        <v>22</v>
      </c>
      <c r="F2" s="15" t="s">
        <v>88</v>
      </c>
      <c r="G2" s="15" t="s">
        <v>124</v>
      </c>
      <c r="H2" s="14" t="s">
        <v>368</v>
      </c>
      <c r="J2" s="34" t="s">
        <v>134</v>
      </c>
      <c r="K2" s="40" t="s">
        <v>135</v>
      </c>
      <c r="L2" s="40" t="s">
        <v>136</v>
      </c>
    </row>
    <row r="3" spans="1:12" ht="39.75" customHeight="1">
      <c r="A3" s="20">
        <v>1</v>
      </c>
      <c r="B3" s="26" t="s">
        <v>315</v>
      </c>
      <c r="C3" s="47" t="s">
        <v>81</v>
      </c>
      <c r="D3" s="50" t="s">
        <v>143</v>
      </c>
      <c r="E3" s="24" t="s">
        <v>23</v>
      </c>
      <c r="F3" s="13" t="s">
        <v>24</v>
      </c>
      <c r="G3" s="17">
        <v>960000</v>
      </c>
      <c r="H3" s="60">
        <v>106667</v>
      </c>
      <c r="J3" s="26" t="s">
        <v>314</v>
      </c>
      <c r="K3" s="44">
        <f>SUM(H3:H8)</f>
        <v>2599317</v>
      </c>
      <c r="L3" s="45">
        <f>K3/K6</f>
        <v>0.3717030216242142</v>
      </c>
    </row>
    <row r="4" spans="1:12" ht="57.75" customHeight="1">
      <c r="A4" s="20">
        <v>2</v>
      </c>
      <c r="B4" s="26" t="s">
        <v>114</v>
      </c>
      <c r="C4" s="4" t="s">
        <v>35</v>
      </c>
      <c r="D4" s="50" t="s">
        <v>141</v>
      </c>
      <c r="E4" s="24" t="s">
        <v>36</v>
      </c>
      <c r="F4" s="36" t="s">
        <v>37</v>
      </c>
      <c r="G4" s="17">
        <v>3053000</v>
      </c>
      <c r="H4" s="60">
        <v>599150</v>
      </c>
      <c r="J4" s="37" t="s">
        <v>138</v>
      </c>
      <c r="K4" s="44">
        <f>SUM(H9:H30)</f>
        <v>3972677</v>
      </c>
      <c r="L4" s="45">
        <f>K4/K6</f>
        <v>0.56809386651840399</v>
      </c>
    </row>
    <row r="5" spans="1:12" ht="49.5">
      <c r="A5" s="36">
        <v>3</v>
      </c>
      <c r="B5" s="26" t="s">
        <v>114</v>
      </c>
      <c r="C5" s="4" t="s">
        <v>38</v>
      </c>
      <c r="D5" s="50" t="s">
        <v>141</v>
      </c>
      <c r="E5" s="24" t="s">
        <v>39</v>
      </c>
      <c r="F5" s="36" t="s">
        <v>40</v>
      </c>
      <c r="G5" s="17">
        <v>2420000</v>
      </c>
      <c r="H5" s="60">
        <v>605000</v>
      </c>
      <c r="J5" s="37" t="s">
        <v>139</v>
      </c>
      <c r="K5" s="44">
        <f>SUM(H31:H33)</f>
        <v>421000</v>
      </c>
      <c r="L5" s="45">
        <f>K5/K6</f>
        <v>6.0203111857381829E-2</v>
      </c>
    </row>
    <row r="6" spans="1:12" ht="49.5">
      <c r="A6" s="36">
        <v>4</v>
      </c>
      <c r="B6" s="39" t="s">
        <v>122</v>
      </c>
      <c r="C6" s="47" t="s">
        <v>41</v>
      </c>
      <c r="D6" s="50" t="s">
        <v>141</v>
      </c>
      <c r="E6" s="42" t="s">
        <v>42</v>
      </c>
      <c r="F6" s="12" t="s">
        <v>43</v>
      </c>
      <c r="G6" s="18">
        <v>2686000</v>
      </c>
      <c r="H6" s="60">
        <v>671500</v>
      </c>
      <c r="J6" s="46" t="s">
        <v>140</v>
      </c>
      <c r="K6" s="44">
        <f>SUM(K3:K5)</f>
        <v>6992994</v>
      </c>
      <c r="L6" s="45">
        <f>K6/K6</f>
        <v>1</v>
      </c>
    </row>
    <row r="7" spans="1:12" ht="33">
      <c r="A7" s="36">
        <v>5</v>
      </c>
      <c r="B7" s="26" t="s">
        <v>114</v>
      </c>
      <c r="C7" s="4" t="s">
        <v>47</v>
      </c>
      <c r="D7" s="50" t="s">
        <v>141</v>
      </c>
      <c r="E7" s="24" t="s">
        <v>48</v>
      </c>
      <c r="F7" s="13" t="s">
        <v>49</v>
      </c>
      <c r="G7" s="17">
        <v>2320000</v>
      </c>
      <c r="H7" s="60">
        <v>580000</v>
      </c>
    </row>
    <row r="8" spans="1:12" ht="16.5">
      <c r="A8" s="36">
        <v>6</v>
      </c>
      <c r="B8" s="26" t="s">
        <v>114</v>
      </c>
      <c r="C8" s="4" t="s">
        <v>59</v>
      </c>
      <c r="D8" s="50" t="s">
        <v>142</v>
      </c>
      <c r="E8" s="24" t="s">
        <v>12</v>
      </c>
      <c r="F8" s="36" t="s">
        <v>9</v>
      </c>
      <c r="G8" s="17">
        <v>6395000</v>
      </c>
      <c r="H8" s="60">
        <v>37000</v>
      </c>
    </row>
    <row r="9" spans="1:12" ht="16.5">
      <c r="A9" s="36">
        <v>7</v>
      </c>
      <c r="B9" s="26" t="s">
        <v>115</v>
      </c>
      <c r="C9" s="47" t="s">
        <v>26</v>
      </c>
      <c r="D9" s="50" t="s">
        <v>143</v>
      </c>
      <c r="E9" s="24" t="s">
        <v>27</v>
      </c>
      <c r="F9" s="36" t="s">
        <v>28</v>
      </c>
      <c r="G9" s="17">
        <v>1880000</v>
      </c>
      <c r="H9" s="60">
        <v>376000</v>
      </c>
      <c r="J9" s="34" t="s">
        <v>134</v>
      </c>
      <c r="K9" s="40" t="s">
        <v>135</v>
      </c>
      <c r="L9" s="40" t="s">
        <v>136</v>
      </c>
    </row>
    <row r="10" spans="1:12" ht="33">
      <c r="A10" s="36">
        <v>8</v>
      </c>
      <c r="B10" s="26" t="s">
        <v>115</v>
      </c>
      <c r="C10" s="4" t="s">
        <v>32</v>
      </c>
      <c r="D10" s="50" t="s">
        <v>143</v>
      </c>
      <c r="E10" s="24" t="s">
        <v>33</v>
      </c>
      <c r="F10" s="13" t="s">
        <v>34</v>
      </c>
      <c r="G10" s="17">
        <v>140000</v>
      </c>
      <c r="H10" s="60">
        <v>35000</v>
      </c>
      <c r="J10" s="5" t="s">
        <v>141</v>
      </c>
      <c r="K10" s="93">
        <f>SUM(H4:H7)</f>
        <v>2455650</v>
      </c>
      <c r="L10" s="45">
        <f>K10/K13</f>
        <v>0.35115860245268338</v>
      </c>
    </row>
    <row r="11" spans="1:12" ht="33">
      <c r="A11" s="36">
        <v>9</v>
      </c>
      <c r="B11" s="26" t="s">
        <v>115</v>
      </c>
      <c r="C11" s="47" t="s">
        <v>55</v>
      </c>
      <c r="D11" s="50" t="s">
        <v>143</v>
      </c>
      <c r="E11" s="24" t="s">
        <v>33</v>
      </c>
      <c r="F11" s="13" t="s">
        <v>34</v>
      </c>
      <c r="G11" s="17">
        <v>64000</v>
      </c>
      <c r="H11" s="60">
        <v>16000</v>
      </c>
      <c r="J11" s="39" t="s">
        <v>143</v>
      </c>
      <c r="K11" s="93">
        <f>SUM(H3,H9:H19,H31:H33)</f>
        <v>3041239</v>
      </c>
      <c r="L11" s="45">
        <f>K11/K13</f>
        <v>0.43489798504045618</v>
      </c>
    </row>
    <row r="12" spans="1:12" ht="33">
      <c r="A12" s="36">
        <v>10</v>
      </c>
      <c r="B12" s="26" t="s">
        <v>115</v>
      </c>
      <c r="C12" s="47" t="s">
        <v>56</v>
      </c>
      <c r="D12" s="50" t="s">
        <v>143</v>
      </c>
      <c r="E12" s="24" t="s">
        <v>57</v>
      </c>
      <c r="F12" s="13" t="s">
        <v>58</v>
      </c>
      <c r="G12" s="17">
        <v>3965589</v>
      </c>
      <c r="H12" s="60">
        <v>744280</v>
      </c>
      <c r="J12" s="26" t="s">
        <v>142</v>
      </c>
      <c r="K12" s="93">
        <f>SUM(H8,H20:H30)</f>
        <v>1496105</v>
      </c>
      <c r="L12" s="45">
        <f>K12/K13</f>
        <v>0.21394341250686044</v>
      </c>
    </row>
    <row r="13" spans="1:12" ht="33">
      <c r="A13" s="36">
        <v>11</v>
      </c>
      <c r="B13" s="26" t="s">
        <v>115</v>
      </c>
      <c r="C13" s="4" t="s">
        <v>60</v>
      </c>
      <c r="D13" s="50" t="s">
        <v>143</v>
      </c>
      <c r="E13" s="24" t="s">
        <v>61</v>
      </c>
      <c r="F13" s="13" t="s">
        <v>62</v>
      </c>
      <c r="G13" s="17">
        <v>780000</v>
      </c>
      <c r="H13" s="60">
        <v>195000</v>
      </c>
      <c r="J13" s="96" t="s">
        <v>140</v>
      </c>
      <c r="K13" s="93">
        <f>SUM(K10:K12)</f>
        <v>6992994</v>
      </c>
      <c r="L13" s="45">
        <f>K13/K13</f>
        <v>1</v>
      </c>
    </row>
    <row r="14" spans="1:12" ht="16.5">
      <c r="A14" s="36">
        <v>12</v>
      </c>
      <c r="B14" s="26" t="s">
        <v>115</v>
      </c>
      <c r="C14" s="4" t="s">
        <v>63</v>
      </c>
      <c r="D14" s="50" t="s">
        <v>143</v>
      </c>
      <c r="E14" s="24" t="s">
        <v>64</v>
      </c>
      <c r="F14" s="36" t="s">
        <v>65</v>
      </c>
      <c r="G14" s="17">
        <v>1259079</v>
      </c>
      <c r="H14" s="60">
        <v>314770</v>
      </c>
      <c r="J14"/>
      <c r="K14" s="51"/>
      <c r="L14" s="57"/>
    </row>
    <row r="15" spans="1:12" ht="31.5">
      <c r="A15" s="36">
        <v>13</v>
      </c>
      <c r="B15" s="26" t="s">
        <v>115</v>
      </c>
      <c r="C15" s="47" t="s">
        <v>6</v>
      </c>
      <c r="D15" s="50" t="s">
        <v>143</v>
      </c>
      <c r="E15" s="24" t="s">
        <v>7</v>
      </c>
      <c r="F15" s="13" t="s">
        <v>8</v>
      </c>
      <c r="G15" s="17">
        <v>1730540</v>
      </c>
      <c r="H15" s="60">
        <v>259581</v>
      </c>
    </row>
    <row r="16" spans="1:12" ht="16.5">
      <c r="A16" s="36">
        <v>14</v>
      </c>
      <c r="B16" s="26" t="s">
        <v>123</v>
      </c>
      <c r="C16" s="47" t="s">
        <v>133</v>
      </c>
      <c r="D16" s="50" t="s">
        <v>143</v>
      </c>
      <c r="E16" s="24" t="s">
        <v>4</v>
      </c>
      <c r="F16" s="36" t="s">
        <v>5</v>
      </c>
      <c r="G16" s="17">
        <v>470433</v>
      </c>
      <c r="H16" s="60">
        <v>47043</v>
      </c>
    </row>
    <row r="17" spans="1:13" ht="31.5">
      <c r="A17" s="36">
        <v>15</v>
      </c>
      <c r="B17" s="26" t="s">
        <v>115</v>
      </c>
      <c r="C17" s="4" t="s">
        <v>10</v>
      </c>
      <c r="D17" s="50" t="s">
        <v>143</v>
      </c>
      <c r="E17" s="38" t="s">
        <v>11</v>
      </c>
      <c r="F17" s="36" t="s">
        <v>13</v>
      </c>
      <c r="G17" s="17">
        <v>226612</v>
      </c>
      <c r="H17" s="60">
        <v>25898</v>
      </c>
    </row>
    <row r="18" spans="1:13" ht="16.5">
      <c r="A18" s="36">
        <v>16</v>
      </c>
      <c r="B18" s="26" t="s">
        <v>115</v>
      </c>
      <c r="C18" s="4" t="s">
        <v>75</v>
      </c>
      <c r="D18" s="50" t="s">
        <v>143</v>
      </c>
      <c r="E18" s="24" t="s">
        <v>76</v>
      </c>
      <c r="F18" s="13" t="s">
        <v>77</v>
      </c>
      <c r="G18" s="17">
        <v>400000</v>
      </c>
      <c r="H18" s="60">
        <v>100000</v>
      </c>
    </row>
    <row r="19" spans="1:13" ht="33">
      <c r="A19" s="36">
        <v>17</v>
      </c>
      <c r="B19" s="26" t="s">
        <v>115</v>
      </c>
      <c r="C19" s="54" t="s">
        <v>147</v>
      </c>
      <c r="D19" s="50" t="s">
        <v>143</v>
      </c>
      <c r="E19" s="24" t="s">
        <v>11</v>
      </c>
      <c r="F19" s="26" t="s">
        <v>87</v>
      </c>
      <c r="G19" s="17">
        <v>2400000</v>
      </c>
      <c r="H19" s="62">
        <v>400000</v>
      </c>
    </row>
    <row r="20" spans="1:13" ht="33">
      <c r="A20" s="36">
        <v>18</v>
      </c>
      <c r="B20" s="26" t="s">
        <v>115</v>
      </c>
      <c r="C20" s="4" t="s">
        <v>44</v>
      </c>
      <c r="D20" s="50" t="s">
        <v>142</v>
      </c>
      <c r="E20" s="24" t="s">
        <v>45</v>
      </c>
      <c r="F20" s="36" t="s">
        <v>46</v>
      </c>
      <c r="G20" s="17">
        <v>2398000</v>
      </c>
      <c r="H20" s="62">
        <v>239800</v>
      </c>
    </row>
    <row r="21" spans="1:13" ht="33">
      <c r="A21" s="36">
        <v>19</v>
      </c>
      <c r="B21" s="26" t="s">
        <v>115</v>
      </c>
      <c r="C21" s="4" t="s">
        <v>50</v>
      </c>
      <c r="D21" s="50" t="s">
        <v>142</v>
      </c>
      <c r="E21" s="24" t="s">
        <v>51</v>
      </c>
      <c r="F21" s="36" t="s">
        <v>52</v>
      </c>
      <c r="G21" s="17">
        <v>334000</v>
      </c>
      <c r="H21" s="62">
        <v>34000</v>
      </c>
    </row>
    <row r="22" spans="1:13" s="8" customFormat="1" ht="33">
      <c r="A22" s="36">
        <v>20</v>
      </c>
      <c r="B22" s="26" t="s">
        <v>115</v>
      </c>
      <c r="C22" s="4" t="s">
        <v>53</v>
      </c>
      <c r="D22" s="50" t="s">
        <v>142</v>
      </c>
      <c r="E22" s="24" t="s">
        <v>3</v>
      </c>
      <c r="F22" s="13" t="s">
        <v>54</v>
      </c>
      <c r="G22" s="17">
        <v>3465614</v>
      </c>
      <c r="H22" s="60">
        <v>86680</v>
      </c>
      <c r="J22" s="3"/>
      <c r="K22" s="3"/>
      <c r="L22" s="3"/>
      <c r="M22" s="3"/>
    </row>
    <row r="23" spans="1:13" ht="16.5">
      <c r="A23" s="36">
        <v>21</v>
      </c>
      <c r="B23" s="1" t="s">
        <v>115</v>
      </c>
      <c r="C23" s="53" t="s">
        <v>16</v>
      </c>
      <c r="D23" s="98" t="s">
        <v>142</v>
      </c>
      <c r="E23" s="55" t="s">
        <v>14</v>
      </c>
      <c r="F23" s="56" t="s">
        <v>15</v>
      </c>
      <c r="G23" s="19">
        <v>1440000</v>
      </c>
      <c r="H23" s="63">
        <v>288000</v>
      </c>
    </row>
    <row r="24" spans="1:13" ht="16.5">
      <c r="A24" s="36">
        <v>22</v>
      </c>
      <c r="B24" s="26" t="s">
        <v>115</v>
      </c>
      <c r="C24" s="53" t="s">
        <v>25</v>
      </c>
      <c r="D24" s="98" t="s">
        <v>142</v>
      </c>
      <c r="E24" s="55" t="s">
        <v>14</v>
      </c>
      <c r="F24" s="56" t="s">
        <v>15</v>
      </c>
      <c r="G24" s="19">
        <v>4638531</v>
      </c>
      <c r="H24" s="63">
        <v>463853</v>
      </c>
    </row>
    <row r="25" spans="1:13" ht="26.25" customHeight="1">
      <c r="A25" s="36">
        <v>23</v>
      </c>
      <c r="B25" s="26" t="s">
        <v>115</v>
      </c>
      <c r="C25" s="52" t="s">
        <v>2</v>
      </c>
      <c r="D25" s="97" t="s">
        <v>142</v>
      </c>
      <c r="E25" s="52" t="s">
        <v>0</v>
      </c>
      <c r="F25" s="26" t="s">
        <v>1</v>
      </c>
      <c r="G25" s="17">
        <v>500000</v>
      </c>
      <c r="H25" s="60">
        <v>61732</v>
      </c>
    </row>
    <row r="26" spans="1:13" ht="33">
      <c r="A26" s="36">
        <v>24</v>
      </c>
      <c r="B26" s="26" t="s">
        <v>115</v>
      </c>
      <c r="C26" s="4" t="s">
        <v>69</v>
      </c>
      <c r="D26" s="50" t="s">
        <v>142</v>
      </c>
      <c r="E26" s="24" t="s">
        <v>70</v>
      </c>
      <c r="F26" s="36" t="s">
        <v>71</v>
      </c>
      <c r="G26" s="17">
        <v>300000</v>
      </c>
      <c r="H26" s="60">
        <v>60000</v>
      </c>
    </row>
    <row r="27" spans="1:13" ht="16.5">
      <c r="A27" s="36">
        <v>25</v>
      </c>
      <c r="B27" s="26" t="s">
        <v>115</v>
      </c>
      <c r="C27" s="4" t="s">
        <v>72</v>
      </c>
      <c r="D27" s="50" t="s">
        <v>142</v>
      </c>
      <c r="E27" s="24" t="s">
        <v>73</v>
      </c>
      <c r="F27" s="36" t="s">
        <v>74</v>
      </c>
      <c r="G27" s="17">
        <v>370400</v>
      </c>
      <c r="H27" s="60">
        <v>37040</v>
      </c>
    </row>
    <row r="28" spans="1:13" ht="33">
      <c r="A28" s="36">
        <v>26</v>
      </c>
      <c r="B28" s="26" t="s">
        <v>115</v>
      </c>
      <c r="C28" s="48" t="s">
        <v>89</v>
      </c>
      <c r="D28" s="99" t="s">
        <v>142</v>
      </c>
      <c r="E28" s="43" t="s">
        <v>309</v>
      </c>
      <c r="F28" s="36" t="s">
        <v>78</v>
      </c>
      <c r="G28" s="17">
        <v>5000000</v>
      </c>
      <c r="H28" s="60">
        <v>18000</v>
      </c>
    </row>
    <row r="29" spans="1:13" ht="16.5">
      <c r="A29" s="36">
        <v>27</v>
      </c>
      <c r="B29" s="26" t="s">
        <v>115</v>
      </c>
      <c r="C29" s="53" t="s">
        <v>82</v>
      </c>
      <c r="D29" s="98" t="s">
        <v>142</v>
      </c>
      <c r="E29" s="42" t="s">
        <v>18</v>
      </c>
      <c r="F29" s="36" t="s">
        <v>17</v>
      </c>
      <c r="G29" s="17">
        <v>78000</v>
      </c>
      <c r="H29" s="60">
        <v>20000</v>
      </c>
    </row>
    <row r="30" spans="1:13" ht="33">
      <c r="A30" s="36">
        <v>28</v>
      </c>
      <c r="B30" s="26" t="s">
        <v>120</v>
      </c>
      <c r="C30" s="47" t="s">
        <v>83</v>
      </c>
      <c r="D30" s="50" t="s">
        <v>142</v>
      </c>
      <c r="E30" s="24" t="s">
        <v>19</v>
      </c>
      <c r="F30" s="13" t="s">
        <v>20</v>
      </c>
      <c r="G30" s="17">
        <v>593750</v>
      </c>
      <c r="H30" s="60">
        <v>150000</v>
      </c>
    </row>
    <row r="31" spans="1:13" ht="44.25" customHeight="1">
      <c r="A31" s="36">
        <v>29</v>
      </c>
      <c r="B31" s="39" t="s">
        <v>127</v>
      </c>
      <c r="C31" s="54" t="s">
        <v>112</v>
      </c>
      <c r="D31" s="100" t="s">
        <v>143</v>
      </c>
      <c r="E31" s="24" t="s">
        <v>42</v>
      </c>
      <c r="F31" s="36" t="s">
        <v>79</v>
      </c>
      <c r="G31" s="17" t="s">
        <v>80</v>
      </c>
      <c r="H31" s="60">
        <v>71000</v>
      </c>
    </row>
    <row r="32" spans="1:13" ht="33">
      <c r="A32" s="36">
        <v>30</v>
      </c>
      <c r="B32" s="39" t="s">
        <v>126</v>
      </c>
      <c r="C32" s="52" t="s">
        <v>66</v>
      </c>
      <c r="D32" s="97" t="s">
        <v>143</v>
      </c>
      <c r="E32" s="52" t="s">
        <v>67</v>
      </c>
      <c r="F32" s="26" t="s">
        <v>68</v>
      </c>
      <c r="G32" s="17">
        <v>600000</v>
      </c>
      <c r="H32" s="60">
        <v>150000</v>
      </c>
    </row>
    <row r="33" spans="1:8" ht="50.25" customHeight="1">
      <c r="A33" s="36">
        <v>31</v>
      </c>
      <c r="B33" s="39" t="s">
        <v>121</v>
      </c>
      <c r="C33" s="4" t="s">
        <v>29</v>
      </c>
      <c r="D33" s="50" t="s">
        <v>143</v>
      </c>
      <c r="E33" s="24" t="s">
        <v>30</v>
      </c>
      <c r="F33" s="13" t="s">
        <v>31</v>
      </c>
      <c r="G33" s="17">
        <v>1000000</v>
      </c>
      <c r="H33" s="60">
        <v>200000</v>
      </c>
    </row>
    <row r="34" spans="1:8" ht="18.75">
      <c r="A34" s="197" t="s">
        <v>84</v>
      </c>
      <c r="B34" s="198"/>
      <c r="C34" s="199"/>
      <c r="D34" s="199"/>
      <c r="E34" s="199"/>
      <c r="F34" s="199"/>
      <c r="G34" s="200"/>
      <c r="H34" s="27">
        <f>SUM(H3:H33)</f>
        <v>6992994</v>
      </c>
    </row>
    <row r="35" spans="1:8">
      <c r="A35" s="201" t="s">
        <v>306</v>
      </c>
      <c r="B35" s="202"/>
      <c r="C35" s="203"/>
      <c r="D35" s="203"/>
      <c r="E35" s="203"/>
      <c r="F35" s="203"/>
      <c r="G35" s="203"/>
      <c r="H35" s="204"/>
    </row>
  </sheetData>
  <autoFilter ref="A2:H35"/>
  <sortState ref="A3:H33">
    <sortCondition ref="B3:B33" customList="科技部,國科會,教育部,其他"/>
    <sortCondition ref="D3:D33"/>
  </sortState>
  <mergeCells count="3">
    <mergeCell ref="A34:G34"/>
    <mergeCell ref="A35:H35"/>
    <mergeCell ref="A1:H1"/>
  </mergeCells>
  <phoneticPr fontId="2" type="noConversion"/>
  <pageMargins left="0.84" right="0.74803149606299213" top="0.35" bottom="0.16" header="0.51181102362204722" footer="0.49"/>
  <pageSetup paperSize="8" scale="70" fitToHeight="0" orientation="landscape" horizontalDpi="300" verticalDpi="300" copies="3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topLeftCell="A7" zoomScale="55" zoomScaleNormal="55" workbookViewId="0">
      <selection activeCell="H3" sqref="H3:H31"/>
    </sheetView>
  </sheetViews>
  <sheetFormatPr defaultColWidth="9" defaultRowHeight="16.5"/>
  <cols>
    <col min="1" max="1" width="5.125" style="7" customWidth="1"/>
    <col min="2" max="2" width="9.5" style="7" bestFit="1" customWidth="1"/>
    <col min="3" max="3" width="72" style="3" customWidth="1"/>
    <col min="4" max="4" width="12.375" style="7" hidden="1" customWidth="1"/>
    <col min="5" max="5" width="17.375" style="21" customWidth="1"/>
    <col min="6" max="6" width="13.875" style="16" customWidth="1"/>
    <col min="7" max="7" width="14.75" style="7" hidden="1" customWidth="1"/>
    <col min="8" max="8" width="30.125" style="58" bestFit="1" customWidth="1"/>
    <col min="9" max="9" width="9" style="71"/>
    <col min="10" max="10" width="15.75" style="71" customWidth="1"/>
    <col min="11" max="11" width="15" style="71" bestFit="1" customWidth="1"/>
    <col min="12" max="12" width="12.75" style="71" bestFit="1" customWidth="1"/>
    <col min="13" max="16384" width="9" style="71"/>
  </cols>
  <sheetData>
    <row r="1" spans="1:12" ht="35.1" customHeight="1">
      <c r="A1" s="194" t="s">
        <v>231</v>
      </c>
      <c r="B1" s="195"/>
      <c r="C1" s="205"/>
      <c r="D1" s="205"/>
      <c r="E1" s="205"/>
      <c r="F1" s="205"/>
      <c r="G1" s="205"/>
      <c r="H1" s="206"/>
    </row>
    <row r="2" spans="1:12" ht="35.1" customHeight="1">
      <c r="A2" s="22" t="s">
        <v>232</v>
      </c>
      <c r="B2" s="34" t="s">
        <v>113</v>
      </c>
      <c r="C2" s="23" t="s">
        <v>233</v>
      </c>
      <c r="D2" s="49" t="s">
        <v>144</v>
      </c>
      <c r="E2" s="23" t="s">
        <v>234</v>
      </c>
      <c r="F2" s="72" t="s">
        <v>88</v>
      </c>
      <c r="G2" s="73" t="s">
        <v>124</v>
      </c>
      <c r="H2" s="73" t="s">
        <v>368</v>
      </c>
      <c r="J2" s="34" t="s">
        <v>113</v>
      </c>
      <c r="K2" s="73" t="s">
        <v>125</v>
      </c>
      <c r="L2" s="73" t="s">
        <v>132</v>
      </c>
    </row>
    <row r="3" spans="1:12" ht="49.5">
      <c r="A3" s="36">
        <v>1</v>
      </c>
      <c r="B3" s="26" t="s">
        <v>114</v>
      </c>
      <c r="C3" s="24" t="s">
        <v>235</v>
      </c>
      <c r="D3" s="50" t="s">
        <v>141</v>
      </c>
      <c r="E3" s="24" t="s">
        <v>236</v>
      </c>
      <c r="F3" s="5" t="s">
        <v>170</v>
      </c>
      <c r="G3" s="2">
        <v>3500000</v>
      </c>
      <c r="H3" s="60">
        <v>875000</v>
      </c>
      <c r="J3" s="26" t="s">
        <v>114</v>
      </c>
      <c r="K3" s="74">
        <f>SUM(H3:H10)</f>
        <v>3885600</v>
      </c>
      <c r="L3" s="75">
        <f>K3/K6</f>
        <v>0.5222596088321767</v>
      </c>
    </row>
    <row r="4" spans="1:12" ht="71.25" customHeight="1">
      <c r="A4" s="36">
        <v>2</v>
      </c>
      <c r="B4" s="26" t="s">
        <v>114</v>
      </c>
      <c r="C4" s="24" t="s">
        <v>237</v>
      </c>
      <c r="D4" s="50" t="s">
        <v>141</v>
      </c>
      <c r="E4" s="24" t="s">
        <v>236</v>
      </c>
      <c r="F4" s="5" t="s">
        <v>166</v>
      </c>
      <c r="G4" s="2">
        <v>2866000</v>
      </c>
      <c r="H4" s="60">
        <v>716500</v>
      </c>
      <c r="J4" s="26" t="s">
        <v>115</v>
      </c>
      <c r="K4" s="74">
        <f>SUM(H11:H26)</f>
        <v>2311378</v>
      </c>
      <c r="L4" s="75">
        <f>K4/K6</f>
        <v>0.31067000466936867</v>
      </c>
    </row>
    <row r="5" spans="1:12" ht="33">
      <c r="A5" s="36">
        <v>3</v>
      </c>
      <c r="B5" s="26" t="s">
        <v>114</v>
      </c>
      <c r="C5" s="24" t="s">
        <v>238</v>
      </c>
      <c r="D5" s="50" t="s">
        <v>141</v>
      </c>
      <c r="E5" s="24" t="s">
        <v>239</v>
      </c>
      <c r="F5" s="5" t="s">
        <v>240</v>
      </c>
      <c r="G5" s="2">
        <v>3058000</v>
      </c>
      <c r="H5" s="60">
        <v>764500</v>
      </c>
      <c r="J5" s="26" t="s">
        <v>130</v>
      </c>
      <c r="K5" s="74">
        <f>SUM(H27:H31)</f>
        <v>1243000</v>
      </c>
      <c r="L5" s="75">
        <f>K5/K6</f>
        <v>0.16707038649845471</v>
      </c>
    </row>
    <row r="6" spans="1:12" ht="33">
      <c r="A6" s="36">
        <v>4</v>
      </c>
      <c r="B6" s="26" t="s">
        <v>114</v>
      </c>
      <c r="C6" s="24" t="s">
        <v>241</v>
      </c>
      <c r="D6" s="50" t="s">
        <v>141</v>
      </c>
      <c r="E6" s="24" t="s">
        <v>242</v>
      </c>
      <c r="F6" s="5" t="s">
        <v>243</v>
      </c>
      <c r="G6" s="2">
        <v>2045000</v>
      </c>
      <c r="H6" s="60">
        <v>511250</v>
      </c>
      <c r="J6" s="76" t="s">
        <v>131</v>
      </c>
      <c r="K6" s="74">
        <v>7439978</v>
      </c>
      <c r="L6" s="75">
        <f>K6/K6</f>
        <v>1</v>
      </c>
    </row>
    <row r="7" spans="1:12" ht="33">
      <c r="A7" s="36">
        <v>5</v>
      </c>
      <c r="B7" s="26" t="s">
        <v>114</v>
      </c>
      <c r="C7" s="4" t="s">
        <v>244</v>
      </c>
      <c r="D7" s="50" t="s">
        <v>141</v>
      </c>
      <c r="E7" s="24" t="s">
        <v>245</v>
      </c>
      <c r="F7" s="5" t="s">
        <v>246</v>
      </c>
      <c r="G7" s="36" t="s">
        <v>247</v>
      </c>
      <c r="H7" s="60">
        <v>766250</v>
      </c>
    </row>
    <row r="8" spans="1:12" ht="33">
      <c r="A8" s="36">
        <v>6</v>
      </c>
      <c r="B8" s="26" t="s">
        <v>114</v>
      </c>
      <c r="C8" s="24" t="s">
        <v>254</v>
      </c>
      <c r="D8" s="97" t="s">
        <v>145</v>
      </c>
      <c r="E8" s="24" t="s">
        <v>255</v>
      </c>
      <c r="F8" s="5" t="s">
        <v>256</v>
      </c>
      <c r="G8" s="2">
        <v>167000</v>
      </c>
      <c r="H8" s="60">
        <v>17000</v>
      </c>
    </row>
    <row r="9" spans="1:12" ht="35.1" customHeight="1">
      <c r="A9" s="36">
        <v>7</v>
      </c>
      <c r="B9" s="26" t="s">
        <v>114</v>
      </c>
      <c r="C9" s="4" t="s">
        <v>276</v>
      </c>
      <c r="D9" s="50" t="s">
        <v>143</v>
      </c>
      <c r="E9" s="24" t="s">
        <v>277</v>
      </c>
      <c r="F9" s="5" t="s">
        <v>278</v>
      </c>
      <c r="G9" s="2">
        <v>3053000</v>
      </c>
      <c r="H9" s="60">
        <v>164100</v>
      </c>
    </row>
    <row r="10" spans="1:12">
      <c r="A10" s="36">
        <v>8</v>
      </c>
      <c r="B10" s="26" t="s">
        <v>114</v>
      </c>
      <c r="C10" s="24" t="s">
        <v>284</v>
      </c>
      <c r="D10" s="50" t="s">
        <v>142</v>
      </c>
      <c r="E10" s="24" t="s">
        <v>285</v>
      </c>
      <c r="F10" s="5" t="s">
        <v>286</v>
      </c>
      <c r="G10" s="2">
        <v>5953000</v>
      </c>
      <c r="H10" s="60">
        <v>71000</v>
      </c>
    </row>
    <row r="11" spans="1:12" ht="33.75" customHeight="1">
      <c r="A11" s="36">
        <v>9</v>
      </c>
      <c r="B11" s="26" t="s">
        <v>115</v>
      </c>
      <c r="C11" s="24" t="s">
        <v>251</v>
      </c>
      <c r="D11" s="50" t="s">
        <v>143</v>
      </c>
      <c r="E11" s="24" t="s">
        <v>252</v>
      </c>
      <c r="F11" s="5" t="s">
        <v>253</v>
      </c>
      <c r="G11" s="2">
        <v>2300000</v>
      </c>
      <c r="H11" s="60">
        <v>230000</v>
      </c>
      <c r="J11" s="34" t="s">
        <v>311</v>
      </c>
      <c r="K11" s="73" t="s">
        <v>312</v>
      </c>
      <c r="L11" s="73" t="s">
        <v>313</v>
      </c>
    </row>
    <row r="12" spans="1:12" ht="27.75" customHeight="1">
      <c r="A12" s="36">
        <v>10</v>
      </c>
      <c r="B12" s="26" t="s">
        <v>115</v>
      </c>
      <c r="C12" s="4" t="s">
        <v>259</v>
      </c>
      <c r="D12" s="50" t="s">
        <v>143</v>
      </c>
      <c r="E12" s="24" t="s">
        <v>260</v>
      </c>
      <c r="F12" s="5" t="s">
        <v>261</v>
      </c>
      <c r="G12" s="2">
        <v>845756</v>
      </c>
      <c r="H12" s="60">
        <v>211439</v>
      </c>
      <c r="J12" s="5" t="s">
        <v>141</v>
      </c>
      <c r="K12" s="95">
        <f>SUM(H3:H7)</f>
        <v>3633500</v>
      </c>
      <c r="L12" s="75">
        <f>K12/K15</f>
        <v>0.48837510003389795</v>
      </c>
    </row>
    <row r="13" spans="1:12" ht="58.5" customHeight="1">
      <c r="A13" s="36">
        <v>11</v>
      </c>
      <c r="B13" s="26" t="s">
        <v>115</v>
      </c>
      <c r="C13" s="24" t="s">
        <v>262</v>
      </c>
      <c r="D13" s="50" t="s">
        <v>143</v>
      </c>
      <c r="E13" s="24" t="s">
        <v>263</v>
      </c>
      <c r="F13" s="5" t="s">
        <v>264</v>
      </c>
      <c r="G13" s="2">
        <v>750528</v>
      </c>
      <c r="H13" s="60">
        <v>37526</v>
      </c>
      <c r="J13" s="5" t="s">
        <v>143</v>
      </c>
      <c r="K13" s="95">
        <f>SUM(H8:H9,H11:H17,H29:H31)</f>
        <v>1702503</v>
      </c>
      <c r="L13" s="75">
        <f>K13/K15</f>
        <v>0.22883172504004717</v>
      </c>
    </row>
    <row r="14" spans="1:12" ht="33">
      <c r="A14" s="36">
        <v>12</v>
      </c>
      <c r="B14" s="26" t="s">
        <v>115</v>
      </c>
      <c r="C14" s="24" t="s">
        <v>265</v>
      </c>
      <c r="D14" s="50" t="s">
        <v>143</v>
      </c>
      <c r="E14" s="24" t="s">
        <v>266</v>
      </c>
      <c r="F14" s="5" t="s">
        <v>267</v>
      </c>
      <c r="G14" s="2">
        <v>517560</v>
      </c>
      <c r="H14" s="60">
        <v>51756</v>
      </c>
      <c r="J14" s="5" t="s">
        <v>146</v>
      </c>
      <c r="K14" s="95">
        <f>SUM(H10,H18:H28)</f>
        <v>2103975</v>
      </c>
      <c r="L14" s="75">
        <f>K14/K15</f>
        <v>0.28279317492605488</v>
      </c>
    </row>
    <row r="15" spans="1:12" ht="57" customHeight="1">
      <c r="A15" s="36">
        <v>13</v>
      </c>
      <c r="B15" s="26" t="s">
        <v>120</v>
      </c>
      <c r="C15" s="24" t="s">
        <v>269</v>
      </c>
      <c r="D15" s="50" t="s">
        <v>143</v>
      </c>
      <c r="E15" s="24" t="s">
        <v>270</v>
      </c>
      <c r="F15" s="5" t="s">
        <v>271</v>
      </c>
      <c r="G15" s="2">
        <v>1850000</v>
      </c>
      <c r="H15" s="60">
        <v>462500</v>
      </c>
      <c r="J15" s="5" t="s">
        <v>140</v>
      </c>
      <c r="K15" s="95">
        <f>SUM(K11:K14)</f>
        <v>7439978</v>
      </c>
      <c r="L15" s="75">
        <f>K15/K15</f>
        <v>1</v>
      </c>
    </row>
    <row r="16" spans="1:12">
      <c r="A16" s="36">
        <v>14</v>
      </c>
      <c r="B16" s="26" t="s">
        <v>115</v>
      </c>
      <c r="C16" s="24" t="s">
        <v>272</v>
      </c>
      <c r="D16" s="50" t="s">
        <v>143</v>
      </c>
      <c r="E16" s="24" t="s">
        <v>273</v>
      </c>
      <c r="F16" s="5" t="s">
        <v>274</v>
      </c>
      <c r="G16" s="2">
        <v>1000000</v>
      </c>
      <c r="H16" s="60">
        <v>250000</v>
      </c>
    </row>
    <row r="17" spans="1:8" ht="35.1" customHeight="1">
      <c r="A17" s="36">
        <v>15</v>
      </c>
      <c r="B17" s="26" t="s">
        <v>115</v>
      </c>
      <c r="C17" s="77" t="s">
        <v>129</v>
      </c>
      <c r="D17" s="78" t="s">
        <v>143</v>
      </c>
      <c r="E17" s="24" t="s">
        <v>263</v>
      </c>
      <c r="F17" s="5" t="s">
        <v>275</v>
      </c>
      <c r="G17" s="2">
        <v>703636</v>
      </c>
      <c r="H17" s="60">
        <v>35182</v>
      </c>
    </row>
    <row r="18" spans="1:8">
      <c r="A18" s="36">
        <v>16</v>
      </c>
      <c r="B18" s="26" t="s">
        <v>115</v>
      </c>
      <c r="C18" s="24" t="s">
        <v>279</v>
      </c>
      <c r="D18" s="50" t="s">
        <v>142</v>
      </c>
      <c r="E18" s="24" t="s">
        <v>280</v>
      </c>
      <c r="F18" s="5" t="s">
        <v>281</v>
      </c>
      <c r="G18" s="2">
        <v>1502000</v>
      </c>
      <c r="H18" s="60">
        <v>304000</v>
      </c>
    </row>
    <row r="19" spans="1:8" ht="72.75" customHeight="1">
      <c r="A19" s="36">
        <v>17</v>
      </c>
      <c r="B19" s="26" t="s">
        <v>115</v>
      </c>
      <c r="C19" s="42" t="s">
        <v>282</v>
      </c>
      <c r="D19" s="50" t="s">
        <v>142</v>
      </c>
      <c r="E19" s="24" t="s">
        <v>283</v>
      </c>
      <c r="F19" s="5" t="s">
        <v>275</v>
      </c>
      <c r="G19" s="2">
        <v>125000</v>
      </c>
      <c r="H19" s="60">
        <v>25000</v>
      </c>
    </row>
    <row r="20" spans="1:8" ht="35.1" customHeight="1">
      <c r="A20" s="36">
        <v>18</v>
      </c>
      <c r="B20" s="26" t="s">
        <v>115</v>
      </c>
      <c r="C20" s="42" t="s">
        <v>287</v>
      </c>
      <c r="D20" s="50" t="s">
        <v>142</v>
      </c>
      <c r="E20" s="24" t="s">
        <v>288</v>
      </c>
      <c r="F20" s="5" t="s">
        <v>289</v>
      </c>
      <c r="G20" s="2">
        <v>72800</v>
      </c>
      <c r="H20" s="60">
        <v>15000</v>
      </c>
    </row>
    <row r="21" spans="1:8">
      <c r="A21" s="36">
        <v>19</v>
      </c>
      <c r="B21" s="26" t="s">
        <v>115</v>
      </c>
      <c r="C21" s="24" t="s">
        <v>293</v>
      </c>
      <c r="D21" s="50" t="s">
        <v>142</v>
      </c>
      <c r="E21" s="24" t="s">
        <v>294</v>
      </c>
      <c r="F21" s="5" t="s">
        <v>295</v>
      </c>
      <c r="G21" s="2">
        <v>130000</v>
      </c>
      <c r="H21" s="60">
        <v>26000</v>
      </c>
    </row>
    <row r="22" spans="1:8">
      <c r="A22" s="36">
        <v>20</v>
      </c>
      <c r="B22" s="26" t="s">
        <v>115</v>
      </c>
      <c r="C22" s="24" t="s">
        <v>296</v>
      </c>
      <c r="D22" s="50" t="s">
        <v>142</v>
      </c>
      <c r="E22" s="24" t="s">
        <v>283</v>
      </c>
      <c r="F22" s="5" t="s">
        <v>286</v>
      </c>
      <c r="G22" s="2">
        <v>3539750</v>
      </c>
      <c r="H22" s="60">
        <v>353975</v>
      </c>
    </row>
    <row r="23" spans="1:8" ht="33">
      <c r="A23" s="36">
        <v>21</v>
      </c>
      <c r="B23" s="26" t="s">
        <v>115</v>
      </c>
      <c r="C23" s="24" t="s">
        <v>297</v>
      </c>
      <c r="D23" s="50" t="s">
        <v>142</v>
      </c>
      <c r="E23" s="52" t="s">
        <v>308</v>
      </c>
      <c r="F23" s="5" t="s">
        <v>286</v>
      </c>
      <c r="G23" s="2">
        <v>4800000</v>
      </c>
      <c r="H23" s="60">
        <v>72000</v>
      </c>
    </row>
    <row r="24" spans="1:8" ht="35.1" customHeight="1">
      <c r="A24" s="36">
        <v>22</v>
      </c>
      <c r="B24" s="26" t="s">
        <v>115</v>
      </c>
      <c r="C24" s="42" t="s">
        <v>298</v>
      </c>
      <c r="D24" s="50" t="s">
        <v>142</v>
      </c>
      <c r="E24" s="24" t="s">
        <v>299</v>
      </c>
      <c r="F24" s="5" t="s">
        <v>295</v>
      </c>
      <c r="G24" s="2">
        <v>104000</v>
      </c>
      <c r="H24" s="60">
        <v>24000</v>
      </c>
    </row>
    <row r="25" spans="1:8" ht="35.1" customHeight="1">
      <c r="A25" s="36">
        <v>23</v>
      </c>
      <c r="B25" s="26" t="s">
        <v>115</v>
      </c>
      <c r="C25" s="24" t="s">
        <v>300</v>
      </c>
      <c r="D25" s="50" t="s">
        <v>142</v>
      </c>
      <c r="E25" s="24" t="s">
        <v>280</v>
      </c>
      <c r="F25" s="5" t="s">
        <v>281</v>
      </c>
      <c r="G25" s="2">
        <v>359200</v>
      </c>
      <c r="H25" s="60">
        <v>63000</v>
      </c>
    </row>
    <row r="26" spans="1:8" ht="35.1" customHeight="1">
      <c r="A26" s="36">
        <v>24</v>
      </c>
      <c r="B26" s="26" t="s">
        <v>115</v>
      </c>
      <c r="C26" s="24" t="s">
        <v>302</v>
      </c>
      <c r="D26" s="50" t="s">
        <v>142</v>
      </c>
      <c r="E26" s="24" t="s">
        <v>303</v>
      </c>
      <c r="F26" s="5" t="s">
        <v>295</v>
      </c>
      <c r="G26" s="2">
        <v>600000</v>
      </c>
      <c r="H26" s="60">
        <v>150000</v>
      </c>
    </row>
    <row r="27" spans="1:8">
      <c r="A27" s="36">
        <v>25</v>
      </c>
      <c r="B27" s="26" t="s">
        <v>116</v>
      </c>
      <c r="C27" s="24" t="s">
        <v>290</v>
      </c>
      <c r="D27" s="50" t="s">
        <v>142</v>
      </c>
      <c r="E27" s="24" t="s">
        <v>291</v>
      </c>
      <c r="F27" s="5" t="s">
        <v>292</v>
      </c>
      <c r="G27" s="2">
        <v>2000000</v>
      </c>
      <c r="H27" s="60">
        <v>500000</v>
      </c>
    </row>
    <row r="28" spans="1:8" ht="35.1" customHeight="1">
      <c r="A28" s="36">
        <v>26</v>
      </c>
      <c r="B28" s="26" t="s">
        <v>116</v>
      </c>
      <c r="C28" s="24" t="s">
        <v>301</v>
      </c>
      <c r="D28" s="50" t="s">
        <v>142</v>
      </c>
      <c r="E28" s="52" t="s">
        <v>305</v>
      </c>
      <c r="F28" s="5" t="s">
        <v>292</v>
      </c>
      <c r="G28" s="2">
        <v>2000000</v>
      </c>
      <c r="H28" s="60">
        <v>500000</v>
      </c>
    </row>
    <row r="29" spans="1:8" ht="35.1" customHeight="1">
      <c r="A29" s="36">
        <v>27</v>
      </c>
      <c r="B29" s="39" t="s">
        <v>119</v>
      </c>
      <c r="C29" s="24" t="s">
        <v>248</v>
      </c>
      <c r="D29" s="97" t="s">
        <v>145</v>
      </c>
      <c r="E29" s="24" t="s">
        <v>249</v>
      </c>
      <c r="F29" s="5" t="s">
        <v>250</v>
      </c>
      <c r="G29" s="2">
        <v>600000</v>
      </c>
      <c r="H29" s="60">
        <v>150000</v>
      </c>
    </row>
    <row r="30" spans="1:8" ht="35.1" customHeight="1">
      <c r="A30" s="36">
        <v>28</v>
      </c>
      <c r="B30" s="26" t="s">
        <v>117</v>
      </c>
      <c r="C30" s="24" t="s">
        <v>257</v>
      </c>
      <c r="D30" s="50" t="s">
        <v>143</v>
      </c>
      <c r="E30" s="24" t="s">
        <v>236</v>
      </c>
      <c r="F30" s="5" t="s">
        <v>258</v>
      </c>
      <c r="G30" s="2">
        <v>220000</v>
      </c>
      <c r="H30" s="60">
        <v>22000</v>
      </c>
    </row>
    <row r="31" spans="1:8" ht="33">
      <c r="A31" s="36">
        <v>29</v>
      </c>
      <c r="B31" s="26" t="s">
        <v>118</v>
      </c>
      <c r="C31" s="24" t="s">
        <v>268</v>
      </c>
      <c r="D31" s="50" t="s">
        <v>143</v>
      </c>
      <c r="E31" s="24" t="s">
        <v>165</v>
      </c>
      <c r="F31" s="5" t="s">
        <v>170</v>
      </c>
      <c r="G31" s="2">
        <v>781000</v>
      </c>
      <c r="H31" s="60">
        <v>71000</v>
      </c>
    </row>
    <row r="32" spans="1:8" ht="35.1" customHeight="1">
      <c r="A32" s="197" t="s">
        <v>84</v>
      </c>
      <c r="B32" s="198"/>
      <c r="C32" s="192"/>
      <c r="D32" s="192"/>
      <c r="E32" s="192"/>
      <c r="F32" s="192"/>
      <c r="G32" s="192"/>
      <c r="H32" s="79">
        <f>SUM(H3:H31)</f>
        <v>7439978</v>
      </c>
    </row>
    <row r="33" spans="1:8" ht="35.1" customHeight="1">
      <c r="A33" s="207" t="s">
        <v>304</v>
      </c>
      <c r="B33" s="208"/>
      <c r="C33" s="208"/>
      <c r="D33" s="208"/>
      <c r="E33" s="208"/>
      <c r="F33" s="208"/>
      <c r="G33" s="208"/>
      <c r="H33" s="209"/>
    </row>
    <row r="34" spans="1:8" ht="35.1" customHeight="1"/>
    <row r="35" spans="1:8">
      <c r="C35" s="71"/>
      <c r="D35" s="80"/>
    </row>
    <row r="39" spans="1:8" ht="35.1" customHeight="1"/>
    <row r="40" spans="1:8" ht="35.1" customHeight="1"/>
    <row r="41" spans="1:8" ht="35.1" customHeight="1"/>
  </sheetData>
  <autoFilter ref="A2:H33"/>
  <sortState ref="A3:H31">
    <sortCondition ref="B3:B31" customList="科技部,國科會,教育部,其他"/>
    <sortCondition ref="D3:D31"/>
  </sortState>
  <mergeCells count="3">
    <mergeCell ref="A1:H1"/>
    <mergeCell ref="A32:G32"/>
    <mergeCell ref="A33:H33"/>
  </mergeCells>
  <phoneticPr fontId="2" type="noConversion"/>
  <pageMargins left="0.68" right="0.25" top="0.75" bottom="0.51" header="0.3" footer="0.3"/>
  <pageSetup paperSize="8" scale="58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近6年配合款補助金額統計表</vt:lpstr>
      <vt:lpstr>104學年度申請補助配合款計畫</vt:lpstr>
      <vt:lpstr>107學年度補助配合款計畫 </vt:lpstr>
      <vt:lpstr>106學年度補助配合款計畫 </vt:lpstr>
      <vt:lpstr>105學年度補助配合款計畫</vt:lpstr>
      <vt:lpstr>104學年度補助配合款計畫</vt:lpstr>
      <vt:lpstr>103學年度補助配合款計畫</vt:lpstr>
      <vt:lpstr>102學年度補助配合款計畫</vt:lpstr>
      <vt:lpstr>101學年度補助配合款計畫</vt:lpstr>
    </vt:vector>
  </TitlesOfParts>
  <Company>CMT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陳瑞秀</dc:creator>
  <cp:lastModifiedBy>張宇君</cp:lastModifiedBy>
  <cp:lastPrinted>2016-03-15T03:31:31Z</cp:lastPrinted>
  <dcterms:created xsi:type="dcterms:W3CDTF">2009-10-08T03:27:57Z</dcterms:created>
  <dcterms:modified xsi:type="dcterms:W3CDTF">2019-08-08T03:52:00Z</dcterms:modified>
</cp:coreProperties>
</file>